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D:\Aneel\AP 2023\CP 41 CDE 2024\"/>
    </mc:Choice>
  </mc:AlternateContent>
  <xr:revisionPtr revIDLastSave="0" documentId="13_ncr:1_{59AB7058-AF4E-4B63-84EB-29DA6A2CF95B}" xr6:coauthVersionLast="47" xr6:coauthVersionMax="47" xr10:uidLastSave="{00000000-0000-0000-0000-000000000000}"/>
  <bookViews>
    <workbookView xWindow="-120" yWindow="-120" windowWidth="29040" windowHeight="15720" xr2:uid="{85BDAACB-4FAF-451D-9F5B-87ABC264DE0C}"/>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4" i="1" l="1"/>
  <c r="C133" i="1"/>
  <c r="F97" i="1" l="1"/>
  <c r="C97" i="1"/>
  <c r="E97" i="1" s="1"/>
  <c r="D79" i="1"/>
  <c r="C79" i="1"/>
  <c r="D97" i="1"/>
  <c r="C63" i="1"/>
  <c r="D63" i="1"/>
  <c r="E63" i="1" s="1"/>
  <c r="C62" i="1"/>
  <c r="D62" i="1"/>
  <c r="E62" i="1" s="1"/>
</calcChain>
</file>

<file path=xl/sharedStrings.xml><?xml version="1.0" encoding="utf-8"?>
<sst xmlns="http://schemas.openxmlformats.org/spreadsheetml/2006/main" count="347" uniqueCount="340">
  <si>
    <t>NOTA TÉCNICA Nº 140/2023-STR-SGM-SFF/ANEEL Em 08 de novembro de 2023.</t>
  </si>
  <si>
    <t>Processo nº 48500.005466/2023-91.</t>
  </si>
  <si>
    <t>Assunto: Proposta de Orçamento Anual da Conta de Desenvolvimento Energético – CDE de 2024, a ser submetida à consulta pública.</t>
  </si>
  <si>
    <t>I - DO OBJETIVO</t>
  </si>
  <si>
    <t>II - DOS FATOS</t>
  </si>
  <si>
    <t>3. A partir de 2013, em face da publicação da Medida Provisória nº 579/2012, convertida na Lei nº 12.783/2013, o regime de formação e utilização dos recursos da CDE foi alterado consideravelmente. Em síntese, foram ampliados os objetivos, passando a assumir despesas antes cobertas pela Reserva Geral de Reversão – RGR1 e a Conta de Consumo de Combustíveis – CCC2 , além de outras, e foi autorizada a transferência de recursos do Tesouro Nacional, mediante previsão no Orçamento Geral da União - OGU.</t>
  </si>
  <si>
    <t>4. A partir de 2017, com a publicação das Leis nº 13.299/2016 e nº 13.360/2016, novas mudanças foram introduzidas na CDE, como a alteração do gestor financeiro, revogações de objetivos e criação de novos subsídios, além da definição de um novo critério de rateio do encargo tarifário, com o estabelecimento de um período de transição até 2030 para eliminar as diferenças de custos entre as regiões e introduzir a diferenciação entre os níveis de tensão do atendimento do consumidor.</t>
  </si>
  <si>
    <t>6. Por meio da Medida Provisória nº 998/2020, posteriormente convertida na Lei nº 14.120/2021, foram incluídos e/ou alterados diversos dispositivos relacionados às contas setoriais, com especial reflexo no orçamento e quotas da CDE dos quais se destacam os pontos a seguir com repercussões a partir do orçamento de 2021:</t>
  </si>
  <si>
    <t>b. Alteração das diretrizes de cálculo do ACRmédio, utilizado para fins de apuração dos reembolsos da CCC e repasse tarifário dos custos de compra de energia das concessionárias beneficiárias;</t>
  </si>
  <si>
    <t>7. Além destas alterações, em 2021 e 2022 foram aprovados outros dispositivos legais que ampliaram destinações e fontes de recursos para a CDE, a saber:</t>
  </si>
  <si>
    <t>8. A partir de 1º de maio de 2017, a Câmara de Comercialização de Energia Elétrica – CCEE assumiu a gestão dos fundos setoriais, em substituição à Centrais Elétricas Brasileiras S.A. – Eletrobras.</t>
  </si>
  <si>
    <t>9. O Decreto nº 9.022/2017 regulamentou a CDE com base nas alterações promovidas pelas Leis nº 12.783/2013, 12.839/2013, 13.299/2016 e 13.360/2016.</t>
  </si>
  <si>
    <t>10. Conforme previsto no Decreto, o orçamento anual da CDE deve ser consolidado pela CCEE e submetido ao processo de consulta pública, e então aprovado pela ANEEL.</t>
  </si>
  <si>
    <t>11. O Submódulo 5.2 dos Procedimentos de Regulação Tarifária (PRORET) estabelece os procedimentos e metodologias de cálculo aplicáveis à gestão da CDE pela CCEE e à aprovação pela ANEEL do orçamento anual e das quotas anuais a serem pagas pelos agentes de distribuição e transmissão de energia elétrica.</t>
  </si>
  <si>
    <t>12. A Resolução Normativa nº 953, de 30/11/2021, regulou a Lei nº 14.203, de 2021, tornando obrigatória a inscrição automática dos beneficiários da Tarifa Social de Energia Elétrica— TSEE a partir de 2022, sendo posteriormente consolidada na Resolução Normativa nº 1.000/2021.</t>
  </si>
  <si>
    <t>13. A Resolução Homologatória nº 3.175, de 07/03/2023, aprovou o orçamento da CDE de 2023, com gastos totais previstos de R$ 34,985 bilhões, quotas CDE USO de R$ 28,870 bilhões e quotas CDE GD de R$ 1,520 bilhões. As quotas de CDE GD foram definidas para arrecadação concatenada aos processos tarifários de 2023.</t>
  </si>
  <si>
    <t>14. Em 11/10/2023, pela Carta nº CT-CCEE13904/2023 3 , a CCEE encaminhou a proposta de orçamento da CDE de 2024, considerando informações fornecidas pela ANEEL, o Ministério de Minas e Energia – MME, o Operador Nacional do Sistema – ONS, a Eletrobras e a Empresa de Pesquisa Energética – EPE4 .</t>
  </si>
  <si>
    <t>III - DA ANÁLISE</t>
  </si>
  <si>
    <t>15. A seguir apresentamos a análise das áreas técnicas quanto à proposta da CCEE para o orçamento da CDE de 2024.</t>
  </si>
  <si>
    <t>III.1 – Premissas</t>
  </si>
  <si>
    <t>16. A metodologia de cálculo das quotas anuais CDE USO envolve o confronto entre as estimativas de receitas e despesas do fundo para o ano de referência, com posterior rateio entre os agentes que comercializam energia com consumidor final. O Quadro 1 apresenta os responsáveis pelas previsões dos valores dos itens que compõem o orçamento anual da CDE.</t>
  </si>
  <si>
    <t>Quadro 1 - Composição do Orçamento Anual da CDE, origem das informações</t>
  </si>
  <si>
    <t>17. O relatório “Premissas Orçamentarias Contas Setoriais 2024”, produzido pela CCEE apresenta todas as informações e premissas consideradas na consolidação do orçamento encaminhado para aprovação da ANEEL. Esse documento e as planilhas de cálculo fornecidas pela CCEE serão disponibilizados em consulta pública.</t>
  </si>
  <si>
    <t>III.2 – Evolução do Orçamento Anual da CDE e proposta para 2024</t>
  </si>
  <si>
    <t>18. Considerando a proposta orçamentária encaminhada pela CCEE, apresenta-se na Tabela 1 a evolução do orçamento anual da CDE de 2013 a 2023, bem como os valores propostos para 2024, a serem submetidos ao processo de consulta pública.</t>
  </si>
  <si>
    <t>Tabela 1 - Evolução do Orçamento Anual da CDE</t>
  </si>
  <si>
    <t>(i) A quota anual da CDE de 2013 representou uma redução de cerca de 75% em relação à 2012, o que só foi possível mediante o aporte de recursos da União na Conta e a utilização de parcela dos Saldos da CCC e da CDE existentes em 31/12/2012, dado que os seus objetivos foram ampliados, incorporando os gastos da CCC e outros subsídios;</t>
  </si>
  <si>
    <t>(ii) Os gastos e as receitas da RGR não foram tratados no orçamento da CDE de 2013, pois entendia-se que o saldo existente em conta mais as quotas pagas pelos agentes seriam integralmente destinados ao pagamento das indenizações;</t>
  </si>
  <si>
    <t>(iii) Em função das condições hidrológicas críticas em 2013, Decretos do Poder Executivo, com vistas à modicidade tarifária, permitiram o repasse de recursos da CDE para a cobertura dos custos extraordinários das distribuidoras com a compra de energia no mercado de curto prazo e o pagamento de despacho termelétrico para garantir a segurança do sistema. Esses gastos não tinham sido contemplados no orçamento e mesmo utilizando todo o saldo existente nos fundos setoriais RGR, CCC e CDE, no total de R$ 19,688 bilhões, os recursos não foram suficientes, o que resultou em restos a pagar de R$ 1,6 bilhões que foram considerados no orçamento de 2014;</t>
  </si>
  <si>
    <t>(iv) O aumento de 66% da quota da CDE de 2014 resultou principalmente do esgotamento dos saldos dos fundos setoriais, da inclusão das receitas e despesas da RGR no orçamento da CDE e dos restos a pagar do ano de 2013. Em 2014 destaca-se também o aumento da previsão de receitas da Conta, principalmente o acréscimo da transferência de recursos do Tesouro e da previsão de recebimento de dívidas de agentes com os fundos setoriais;</t>
  </si>
  <si>
    <t>(v) Em 2014, as despesas da CDE realizaram-se praticamente no mesmo patamar dos valores orçados, entretanto, a realização das receitas foi menor em função da frustação de recursos do Tesouro, da ordem de R$ 2,5 bilhões;</t>
  </si>
  <si>
    <t>(vi) Em 2015, além dos restos a pagar de 2014, os principais fatores que provocaram o expressivo aumento da quota CDE - USO, fixada em R$ 18,920 bilhões, foram a ausência de transferência de recursos da União, a previsão de gastos extraordinários da CCC, além do aumento do valor das indenizações e dos subsídios tarifários. Do lado da receita, destaca-se o início da devolução dos recursos repassados às distribuidoras em 2013 para fazer frente aos custos extraordinários de energia, no montante de ¼ ao ano, ou seja, vigorando até 2018 (quotas CDE – ENERGIA);</t>
  </si>
  <si>
    <t>(vii) Em 2016, a redução da quota CDE - USO em 37% deve-se principalmente à redução do orçamento do Carvão Mineral e da CCC, pela consideração parcial de obrigações pendentes e cortes de eficiência nos preços e quantidades dos combustíveis, bem como pela redução do valor das indenizações e pela ausência de restos a pagar do ano anterior;</t>
  </si>
  <si>
    <t>(viii) Em 2017, destaca-se novamente a redução da previsão de gastos com a CCC e o Carvão Mineral Nacional, em função de cortes de eficiência nos preços e quantidades dos combustíveis, além da devolução ao fundo de valores de indenizações de concessões pagos a maior pela gestora da conta, Eletrobras. Todavia, a redução das quotas anuais foi menor que a redução dos gastos totais porque em 2017 parcela dos recursos da RGR foi preservada para a liberação de empréstimos às empresas designadas pela União para a prestação temporária do serviço público de distribuição de energia elétrica, nos termos da Resolução Normativa nº 748/2016;</t>
  </si>
  <si>
    <t>(ix) Em 2018, quanto às despesas, destaca-se o déficit de caixa de 2017, o aumento da CCC e do subsídio tarifário concedido aos consumidores de fontes de energia incentivadas (Descontos Tarifários na Distribuição), além da redução da subvenção ao Carvão Mineral Nacional. Do lado das receitas, verifica-se um aumento na disponibilidade de recursos provenientes da repactuação de dívidas dos agentes com o fundo setorial (Outras disponibilidades) e, por outro lado, uma redução na transferência de recursos da RGR, em função do atraso na privatização das distribuidoras designadas, o que requereu a prorrogação da concessão de empréstimos. Relembramos que o aumento dos subsídios tarifários e a redução da disponibilidade de recursos da RGR foram os principais motivadores da revisão do orçamento da CDE de 2018, aprovada em setembro deste ano;</t>
  </si>
  <si>
    <t>(x) Em 2019, o fundo iniciou o ano equilibrado, com saldo em conta em função da realização de subsídios tarifários e PLpT menor que o estimado. Novamente se observa uma redução dos gastos com Carvão Mineral Nacional, em função do desconto do estoque histórico e do volume reembolsado e não utilizado em 2018, além da formação do estoque estratégico em 2018. Além disso, estima-se uma redução do subsídio à carga de fonte incentivada, pelo retorno da energia especial liberada em 2018 para o mercado regulado em 2019, amenizando o impacto do aumento dos demais descontos tarifários na distribuição. Por outro lado, observa-se aumento dos gastos com: CCC, em função do cenário mais provável de geração de energia nos sistemas isolados de Roraima e Amazonas; PLpT estimado pelo MME; subsídios tarifários na transmissão, devido à necessidade de cobrir os descontos tarifários de setembro a dezembro de 2018, além dos descontos do próprio ano; e a subvenção às cooperativas de eletrificação rural que foram regularizadas como permissionárias em 2018. Quanto às demais receitas, ressalta-se o aumento da disponibilidade de recursos da RGR, em função do encerramento da designação das distribuidoras da Eletrobras em 31/12/2018, e o encerramento da arrecadação das quotas CDE - ENERGIA (Decreto nº 7.985/2013), a partir de março 2019. Ressalta-se que a redução dessas quotas, pagas exclusivamente pelos consumidores cativos, foi compensada pelo aumento correspondente das quotas CDE-USO;</t>
  </si>
  <si>
    <t>(xi) Em 2020, os destaques quanto às despesas foram o déficit de caixa de 2019, além da redução da subvenção ao Carvão Mineral Nacional, dos descontos tarifários da distribuição, em função do Decreto nº 9.642/2018, dos descontos tarifários na transmissão (no orçamento de 2019, houve a necessidade de previsão dos descontos tarifários concedidos de setembro a dezembro de 2018). Por outro lado, observou-se aumento dos gastos com: CCC, em função da interrupção do suprimento de energia proveniente da Venezuela; PLpT estimado pelo MME. Outro item de custo com aumento foi o relativo à subvenção para as cooperativas com baixa densidade de carga que foram regularizadas como permissionárias em 2019. Quanto às receitas foram destaque o encerramento da arrecadação das quotas CDE - ENERGIA (Decreto nº 7.985/2013), a redução da transferência de recursos da RGR, tendo em vista o aumento de despesas (Medida Provisória nº 855/2018) e de outras disponibilidades, como a finalização dos parcelamentos concedidos à CELESC e CEEE-D. Estes movimentos levaram ao aumento das quotas anuais da CDE em 24%;</t>
  </si>
  <si>
    <t>(xii) Em 2021, do lado das despesas se destacaram o aumento de custos com a Tarifa Social de Energia Elétrica e a CCC, que incorporou a rescisão contratual da UTE Termonorte II e alteração da regra de definição do ACRmédio. Por parte das receitas contribuíram as rubricas afetas à Lei nº 14.120, P&amp;D e RGR, a primeira com inclusão de aporte novo de R$ 2,2 bilhões, e a última com uma redução de disponibilidade de 70% em razão da indenização de ativos das concessionárias integrantes no processo de privatização das distribuidoras do grupo Eletrobrás. Na definição do orçamento anual estes movimentos contribuíram com a redução de -2,6% nas quotas CDE – USO, apesar do aumento de 9% das despesas totais previstas para 2021, uma vez que a nova fonte de receita para a CDE (recursos P&amp;D) se mostrava superior ao incremento de despesas;</t>
  </si>
  <si>
    <t>(xiii) Para 2022, o aumento significativo do orçamento da CDE de 34,2% foi relacionado principalmente ao aumento de preços dos combustíveis, que pressionou o fluxo financeiro de 2021 e repercutiu em necessidade de suprir restos a pagar superiores à R$ 1 bilhão, além de indicar um acréscimo de R$ 3,5 bilhões no orçamento da CCC. Ainda do lado de despesas, observou-se aumento de R$ R$ 1,7 bi (48,5%) para a previsão de compensação de descontos da Tarifa Social em razão de reflexos da Lei nº 14.203/2021 (cadastro automático), além do aumento da previsão relacionado aos descontos tarifários, R$ 1,97 bilhão, em especial os destinados as geração e consumo de fonte incentivada, estes amplificados pelo prazo de habilitação ao desconto previsto na Lei nº 14.120/2021. Do lado das receitas o destaque esteve na redução da disponibilidade de recursos de P&amp;D, e Eficiência Energética, - R$ 1,8 bilhão, uma vez que em 2021 foram aproveitados valores expressivos relacionados ao passivo não utilizado pelas concessionárias, restando para 2022 apenas os valores correntes. Em razão desta queda na disponibilidade de outras fontes de receita, observou-se um aumento nas quotas da CDE-Uso superior a variação do orçamento anual, chegando a 54,3% a variação média das quotas anuais.</t>
  </si>
  <si>
    <t>22. Detalhamos a seguir os itens da CDE de 2024 com valores definidos pela ANEEL ou com impacto relevante no orçamento.</t>
  </si>
  <si>
    <t>Tabela 2 - Orçamento Anual da CDE 2024</t>
  </si>
  <si>
    <t>III.3 – Saldo da Conta ao final do exercício de 2023</t>
  </si>
  <si>
    <t>23. Em seu relatório a CCEE indica um saldo previsto ao final de 2023 de R$ 520.072.700,25, um desvio de 1,5% em relação as despesas totais previstas e que decorre de diferenças entre os valores orçados e a evolução da efetiva execução financeira em 2023, representando a melhor estimativa realizada ao final da competência de setembro/23.</t>
  </si>
  <si>
    <t>25. Ainda, reforçamos que a CCEE disponibiliza relatórios mensais da execução financeira das contas setoriais em seu website, onde se pode verificar todas as receitas e despesas realizadas, com identificação de sua natureza e origem/destinação.</t>
  </si>
  <si>
    <t>III.4 – CCC</t>
  </si>
  <si>
    <t>Carga própria</t>
  </si>
  <si>
    <t>Tabela 3 - Carga SISOL prevista - 2024</t>
  </si>
  <si>
    <t>34. Os detalhes do mercado de cada concessionária podem ser verificados no Plano Anual de Operação, elaborado pelo ONS.</t>
  </si>
  <si>
    <t>Custo total de geração</t>
  </si>
  <si>
    <t>35. A partir das parcelas de custo dos contratos de energia e potência, da geração própria (aluguel de unidades geradoras, O&amp;M e remuneração de capital), dos combustíveis, do valor do ACRmed publicado pela ANEEL e dos dispêndios de sub-rogação, a CCEE calculou o orçamento da CCC para 2024 conforme as seguintes parcelas:</t>
  </si>
  <si>
    <t>Tabela 4- Orçamento CCC para 2024</t>
  </si>
  <si>
    <t>Sub-rogação</t>
  </si>
  <si>
    <t>42. Dentre os primeiros estão os projetos da ENERGISA MT (Comodoro11 – considerando Subestação (SE) + Linha de Transmissão (LT), Paranorte12 – Linha de Distribuição (LD) + SE, LD + SE Guariba), Raesa (UTE Cristiano Rocha), Manaura (UTE Manauara) e Gera Amazonas (UTE Ponta Negra). Para estes projetos o valor total, em termos orçamentários, é de R$ 59.291.707,59, conforme valores apresentados na tabela abaixo:</t>
  </si>
  <si>
    <t>Tabela 5 - Sub-rogação de obras em operação comercial</t>
  </si>
  <si>
    <t>43. Os projetos com sub-rogação e com obras de interligação em andamento são os seguintes: AMAZONAS (Rio Preto da Eva, Itapiranga, Silves II e Humaitá) e EQUATORIAL PARÁ (Aveiro, Cotijuba, Faro, Gurupá, Jacareacanga, Juriti, Oeiras do Pará, Prainha, Porto do Moz, Terra Santa). Entretanto, os projetos de interligação das localidades no Estado do Amazonas e das localidades de Cotijuba, Faro, Gurupa, Jacareacanga e Prainha no Pará não possuem valores no orçamento de 2024 considerando os saldos de exercícios anteriores. Assim, o valor total de projetos com sub-rogação e com obras em andamento no orçamento de 2024 é de R$ 55.092.805,80, conforme valores apresentados abaixo:</t>
  </si>
  <si>
    <t>Tabela 6 - Sub-rogação de obras em andamento</t>
  </si>
  <si>
    <t>44. O valor da sub-rogação para o orçamento 2024 é a soma dos valores totais da Tabela 4 e da Tabela 5, o que perfaz R$ 114.384.513,39.</t>
  </si>
  <si>
    <t>45. O gráfico abaixo apresenta os valores de sub-rogação por beneficiário:</t>
  </si>
  <si>
    <t>Gráfico 1 - Orçamento da Sub-rogação da CCC para o exercício de 2024 (R$)</t>
  </si>
  <si>
    <t>46. Comparando-se os orçamentos para sub-rogação do ano de 2024 com o ano de 2023 temos uma redução de 59,72%. Esta variação decorre, principalmente, de dois fatores: i) interligação de localidades no Amazonas e no Pará, conforme supracitado e ii) arrecadação já realizada nos anos anteriores para obras em atraso.</t>
  </si>
  <si>
    <t>Sobrecontratação / Resultado Mercado de Curto Prazo / Restituição de Perdas</t>
  </si>
  <si>
    <t>49. Em 2021, a Lei nº 14.146/2021, alterou novamente a regra de repasse dos custos com sobrecontratação, agora dispondo da seguinte forma:</t>
  </si>
  <si>
    <t>I – custeio das obrigações decorrentes da repactuação de Contratos de Compra e Venda de Energia Elétrica (CCVEEs), preferencialmente;</t>
  </si>
  <si>
    <t>II – repasse do efeito financeiro da sobrecontratação.</t>
  </si>
  <si>
    <t>§ 1º O disposto no inciso I do caput deste artigo está condicionado à existência de economicidade na proposta e à aprovação pela Aneel.</t>
  </si>
  <si>
    <t>§ 2º Para o repasse de que trata o inciso II do caput deste artigo, o efeito financeiro, negativo ou positivo, será considerado no custo total de geração de energia elétrica nos Sistemas Isolados, entre janeiro de 2021 e dezembro de 2026, nos termos definidos pela Aneel.”</t>
  </si>
  <si>
    <t>52. Ainda, destaca-se que na proposta definitiva de orçamento deverão ser incluídas ainda outros itens acessórios relacionados a despesas da CCC, não contemplados na proposta orçamentária da CCEE, pois dependentes de informações atualizadas de processos tarifários em instrução pela ANEEL, a saber:</t>
  </si>
  <si>
    <t>Resultados de fiscalização da CCC</t>
  </si>
  <si>
    <t>57. Ainda quanto a esse ponto, citam-se, de forma não exaustiva, alguns processos de fiscalização em andamento:</t>
  </si>
  <si>
    <t>Decisões Judiciais no âmbito do orçamento da CCC</t>
  </si>
  <si>
    <t>61. O referido processo de fiscalização já foi encerrado e deliberado pela Diretoria da ANEEL, conforme o Despacho nº 2.204/2022, que estabelece:</t>
  </si>
  <si>
    <t>III.5 – Carvão Mineral Nacional</t>
  </si>
  <si>
    <t>Tabela 2 - Orçamento CDE carvão mineral - competência para o ano 2024 (jan a dez)</t>
  </si>
  <si>
    <t>72. Ademais é importante esclarecer que o orçamento CDE Carvão contempla as despesas que serão realizadas ao longo de 2024 e se referem à competência de dezembro/2023 a novembro/2024. A Tabela a seguir detalha por competência e por empresa a previsão de reembolso em 2024.</t>
  </si>
  <si>
    <t>Tabela 3 - Previsão orçamentária de reembolso do carvão mineral para o ano 2024</t>
  </si>
  <si>
    <t>III.6 – Baixa Renda e demais Descontos Tarifários na Distribuição</t>
  </si>
  <si>
    <t>76. Observa-se ainda que para a tarifa social, a estimativa de repasses da CDE para a subvenção para o orçamento anual da CDE é orientada pelo item 3.2.2 do Submódulo 5.2 do PRORET.</t>
  </si>
  <si>
    <t>“PRORET 5.2 – item 3.2.2 (...)</t>
  </si>
  <si>
    <t>Histórico dos subsídios tarifários na distribuição</t>
  </si>
  <si>
    <t>Gráfico 2 - Descontos Tarifários na Distribuição</t>
  </si>
  <si>
    <t>Gráfico 3 - Subsídios Tarifários na Distribuição e Transmissão</t>
  </si>
  <si>
    <t>III.7 – Descontos Tarifários na Transmissão</t>
  </si>
  <si>
    <t>83. Trata-se dos descontos aplicados nas Tarifas de Uso do Sistema de Transmissão – TUST dos geradores e consumidores de fontes incentivadas, conforme disposto na Lei nº 9.427/1996 e na Resolução Normativa nº 77/2004.</t>
  </si>
  <si>
    <t>84. Na Rede Básica, a compensação desses descontos pela CDE teve início em julho de 2017, de forma concatenada com o ciclo tarifário da TUST.</t>
  </si>
  <si>
    <t>"Art. 26. (...) § 1º-C. Os percentuais de redução de que tratam os §§ 1º, 1º-A e 1º-B deste artigo serão aplicados:</t>
  </si>
  <si>
    <t>III.8 – Subvenção Cooperativas de Eletrificação Rural / Pequenas Distribuidoras</t>
  </si>
  <si>
    <t>III.9 – CAFT CCEE</t>
  </si>
  <si>
    <t>98. Os critérios de elaboração, aprovação e fiscalização do CAFTs incorridos pela CCEE na gestão de fundos setoriais é objeto da Resolução Normativa nº 751/2016, resultante da Audiência Pública nº 59/2015.</t>
  </si>
  <si>
    <t>99. O detalhamento dos CAFTs com as devidas justificativas dos custos de cada rubrica, e planilhas com memórias de cálculo encontram-se no Relatório Premissas Orçamentárias Conta Setoriais, cujo resumo está demonstrado abaixo:</t>
  </si>
  <si>
    <t>Tabela 4 - Previsão de CAFTs CCEE – 2024</t>
  </si>
  <si>
    <t>103. Cabe ressaltar, que a SFF monitora periodicamente a gestão da CCEE no âmbito das Contas Setoriais, bem como a conformidade da execução financeira dos CAFTs.</t>
  </si>
  <si>
    <t>III.10 – Reserva Técnica</t>
  </si>
  <si>
    <t>III.11 – Recursos da RGR</t>
  </si>
  <si>
    <t>Tabela 10 – Fluxo RGR (considera arrecadação de quotas projetada pala ANEEL)</t>
  </si>
  <si>
    <t>Art. 2º A fonte de recursos para custeio da indenização mencionada no art. 1º será a Reserva Global de Reversão - RGR.</t>
  </si>
  <si>
    <t>Parágrafo único. Na hipótese de insuficiência do saldo da RGR, o montante vencido deverá ser pago no próximo período em que houver saldo suficiente para pagamento, respeitado o prazo limite de sete anos, contados do início dos pagamentos.</t>
  </si>
  <si>
    <t>III.12 – Aporte Eletrobras / CDE Eletrobras – Lei nº 14.182/2021</t>
  </si>
  <si>
    <t>“Art. 4º São condições para as novas outorgas de concessão de geração de energia elétrica de que trata o art. 2º desta Lei:</t>
  </si>
  <si>
    <t>III.13 – QUOTA CDE USO / CDE GD</t>
  </si>
  <si>
    <t>131. A tabela abaixo mostra as duas trajetórias das tarifas de referência da CDE no período de 2017 a 2030: a que estabelece a relação entre as regiões S/SE/CO e N/NE; e a que define a relação entre os níveis de atendimento Alta Tensão - AT, Média Tensão - MT e Baixa Tensão - BT. Consulte a autenticidade deste documento em http://sicnet2.aneel.gov.br/sicnetweb/v.aspx, informando o código de verificação 9857901E0076D441 Documento assinado digitalmente. Número: 48580.002817/2023-00 P. 35 da NOTA TÉCNICA Nº 140/2023-STR-SGM-SFF /ANEEL, de 08/11/2023.</t>
  </si>
  <si>
    <t>Tabela 5 - Trajetória das tarifas de referência da CDE</t>
  </si>
  <si>
    <t>Tabela 13 - Rateio das Quotas Anuais da CDE-GD em 2024 Quotas CDE – Permissionárias e Transmissoras</t>
  </si>
  <si>
    <t>144. As tabelas abaixo apresentam os custos unitários resultantes do rateio de quotas e que considera as diferenças por nível de tensão e região geográfica.</t>
  </si>
  <si>
    <t>Tabela 146 - Custos Unitários da CDE em 2024</t>
  </si>
  <si>
    <t>Tabela 15 - TUST CDE 2024</t>
  </si>
  <si>
    <t>Variações de Custo e Impacto Tarifário</t>
  </si>
  <si>
    <t>Tabela 7 – Variação do Custo Unitário da CDE-Uso em 2024</t>
  </si>
  <si>
    <t>Tabela 17 - Impacto tarifário médio da QUOTA CDE 2024 por região – Baixa Tensão</t>
  </si>
  <si>
    <t>IV. DO DIREITO</t>
  </si>
  <si>
    <t>148. Essa análise encontra fundamentação nos seguintes dispositivos normativos: MPv 998/2020; Leis 10.438/2002, 12.111/2009, 12.212/2010, 12.783/2013, 12.839/2013, 13.299/2016, 13.360/2016, 14.120/2021, 14.146/2021, 14.182/2021, 14.203/2021, 14.299/2022, 14.300/2022; Decretos 4.541/2002, 7.246/2010, 7.583/2011, 7.891/2013, 9.022/2017, 9.642/2018; Resoluções Normativas 472/2012, 800/2017, 801/2017; e Submódulos 5.1 e 5.2 do PRORET.</t>
  </si>
  <si>
    <t>V. DA CONCLUSÃO</t>
  </si>
  <si>
    <t>Tabela 18 - Custos Unitários da CDE em 2024</t>
  </si>
  <si>
    <t>VI. DA RECOMENDAÇÃO</t>
  </si>
  <si>
    <t>BRUNO MOREIRA DE CARVALHO Especialista em Regulação (SFF)</t>
  </si>
  <si>
    <t>ALEXANDRE CASTRO CALDAS Especialista em Regulação (SFF)</t>
  </si>
  <si>
    <t>PAULO CÉSAR MONTENEGRO DE ÁVILA E SILVA Especialista em Regulação (SGM)</t>
  </si>
  <si>
    <t>MARIANA SAMPAIO GONTIJO VAZ Especialista em Regulação (SGM)</t>
  </si>
  <si>
    <t>ANDRÉ LUCIO NEVES Especialista em Regulação (STR)</t>
  </si>
  <si>
    <t>ANDRÉ VALTER FEIL Especialista em Regulação (STR)</t>
  </si>
  <si>
    <t>De acordo,</t>
  </si>
  <si>
    <t>ALESSANDRO D´AFONSECA CANTARINO Superintendente de Regulação dos Serviços de Geração e do Mercado de Energia Elétrica</t>
  </si>
  <si>
    <t>MARIA LUIZA FERREIRA CALDWELL Superintendente de Fiscalização Econômica, Financeira e de Mercado</t>
  </si>
  <si>
    <t>CAMILA FIGUEIREDO BOMFIM LOPES Superintendente de Gestão Tarifária e Regulação Econômica</t>
  </si>
  <si>
    <t>NOME DA INSTITUIÇÃO: CONCEN Conselho de Consumidores da Energisa Mato Grosso do Sul</t>
  </si>
  <si>
    <t>AGÊNCIA NACIONAL DE ENERGIA ELÉTRICA – ANEEL</t>
  </si>
  <si>
    <t>CONTRIBUIÇÕES RECEBIDAS</t>
  </si>
  <si>
    <r>
      <t>IMPORTANTE:</t>
    </r>
    <r>
      <rPr>
        <sz val="12"/>
        <color theme="1"/>
        <rFont val="Arial Narrow"/>
        <family val="2"/>
      </rPr>
      <t xml:space="preserve"> Os comentários e sugestões referentes às contribuições deverão ser fundamentados e justificados, mencionando-se os artigos, parágrafos e incisos a que se referem, devendo ser acompanhados de textos alternativos e substitutivos quando envolverem sugestões de inclusão ou alteração, parcial ou total, de qualquer dispositivo.</t>
    </r>
  </si>
  <si>
    <t xml:space="preserve">TEXTO/ANEEL </t>
  </si>
  <si>
    <t>ANÁLISE/JUSTIFICATIVA/INSTITUIÇÃO</t>
  </si>
  <si>
    <t>ATO REGULATÓRIO : NOTA TÉCNICA Nº 140/2023-STR-SGM-SFF/ANEEL de 08 de novembro de 2023.</t>
  </si>
  <si>
    <r>
      <rPr>
        <b/>
        <sz val="14"/>
        <color rgb="FF0000FF"/>
        <rFont val="Arial"/>
        <family val="2"/>
      </rPr>
      <t xml:space="preserve">EMENTA: </t>
    </r>
    <r>
      <rPr>
        <sz val="14"/>
        <color rgb="FF0000FF"/>
        <rFont val="Arial"/>
        <family val="2"/>
      </rPr>
      <t>Obter subsídios para o aprimoramento da proposta de orçamento da Conta de Desenvolvimento Energético – CDE de 2024 e das quotas anuais a serem pagas pelos agentes de distribuição e transmissão de energia elétrica que atendem consumidores finais.</t>
    </r>
  </si>
  <si>
    <t>MODELO PARA ENVIO DE CONTRIBUIÇÕES REFERENTE À CONSULTA PÚBLICA Nº 041/2023</t>
  </si>
  <si>
    <t xml:space="preserve">Tabela 12 - Rateio das Quotas Anuais da CDE-USO em 2024 </t>
  </si>
  <si>
    <t>Rateio CDE-GD / Concatenação das Quotas Anuais</t>
  </si>
  <si>
    <r>
      <rPr>
        <b/>
        <sz val="11"/>
        <color theme="1"/>
        <rFont val="Calibri"/>
        <family val="2"/>
        <scheme val="minor"/>
      </rPr>
      <t>MME</t>
    </r>
    <r>
      <rPr>
        <sz val="11"/>
        <color theme="1"/>
        <rFont val="Calibri"/>
        <family val="2"/>
        <scheme val="minor"/>
      </rPr>
      <t xml:space="preserve"> Previsão de gastos com universalização, fontes renováveis e programas de desenvolvimento e qualificação de mão de obra técnica, após realização de consulta pública; e transferências de recursos da União, ouvido o Ministério da Economia. Destinações dos recursos da RGR para pagamento de indenizações e empréstimos às distribuidoras designadas para prestação de serviço temporário.</t>
    </r>
  </si>
  <si>
    <r>
      <rPr>
        <b/>
        <sz val="11"/>
        <color theme="1"/>
        <rFont val="Calibri"/>
        <family val="2"/>
        <scheme val="minor"/>
      </rPr>
      <t>ANEEL</t>
    </r>
    <r>
      <rPr>
        <sz val="11"/>
        <color theme="1"/>
        <rFont val="Calibri"/>
        <family val="2"/>
        <scheme val="minor"/>
      </rPr>
      <t xml:space="preserve"> Previsão de gastos com benefícios tarifários concedidos aos consumidores da subclasse residencial baixa e aos demais usuários dos serviços de distribuição e transmissão de energia elétrica; subvenção às cooperativas de eletrificação rural; pagamentos de UBP, multas aplicadas pela Agência, gastos com a instalação de ramal de conexão, kit de instalação interna e padrão de entrada, relativos ao atendimento dos domicílios rurais não contemplados pelo PLpT; valor do ACR médio e dos fatores de corte de perdas regulatórias, para fins de reembolso da CCC; empréstimos da RGR para distribuidoras designadas e projeção de receitas associadas aos programas de P&amp;D e Eficiência Energética.</t>
    </r>
  </si>
  <si>
    <r>
      <rPr>
        <b/>
        <sz val="11"/>
        <color theme="1"/>
        <rFont val="Calibri"/>
        <family val="2"/>
        <scheme val="minor"/>
      </rPr>
      <t xml:space="preserve">ONS </t>
    </r>
    <r>
      <rPr>
        <sz val="11"/>
        <color theme="1"/>
        <rFont val="Calibri"/>
        <family val="2"/>
        <scheme val="minor"/>
      </rPr>
      <t>Planejamento da operação dos sistemas isolados para fins de consolidação do Plano Anual de Custos da CCC, com indicação das quantidades de combustíveis e geração de todas as fontes disponíveis, inclusive importação de energia.</t>
    </r>
  </si>
  <si>
    <r>
      <rPr>
        <b/>
        <sz val="11"/>
        <color theme="1"/>
        <rFont val="Calibri"/>
        <family val="2"/>
        <scheme val="minor"/>
      </rPr>
      <t xml:space="preserve">ENBPar </t>
    </r>
    <r>
      <rPr>
        <sz val="11"/>
        <color theme="1"/>
        <rFont val="Calibri"/>
        <family val="2"/>
        <scheme val="minor"/>
      </rPr>
      <t>Previsão de fluxo financeiro relativo aos contratos de financiamentos da RGR e aos contratos do PLpT celebrados até novembro de 2016</t>
    </r>
  </si>
  <si>
    <r>
      <rPr>
        <b/>
        <sz val="11"/>
        <color theme="1"/>
        <rFont val="Calibri"/>
        <family val="2"/>
        <scheme val="minor"/>
      </rPr>
      <t>CCEE</t>
    </r>
    <r>
      <rPr>
        <sz val="11"/>
        <color theme="1"/>
        <rFont val="Calibri"/>
        <family val="2"/>
        <scheme val="minor"/>
      </rPr>
      <t xml:space="preserve"> Consolidação do orçamento anual da CDE, considerando todas as informações recebidas das demais instituições e agentes do setor, incluindo estimativa de gastos da CCC e da subvenção ao carvão mineral nacional, saldo disponível na RGR para transferência à CDE, outras disponibilidades financeiras e passivos dos fundos setoriais, além de reserva técnica para garantir os compromissos assumidos pelo fundo.</t>
    </r>
  </si>
  <si>
    <r>
      <rPr>
        <b/>
        <sz val="11"/>
        <color theme="1"/>
        <rFont val="Calibri"/>
        <family val="2"/>
        <scheme val="minor"/>
      </rPr>
      <t xml:space="preserve">Responsável </t>
    </r>
    <r>
      <rPr>
        <sz val="11"/>
        <color theme="1"/>
        <rFont val="Calibri"/>
        <family val="2"/>
        <scheme val="minor"/>
      </rPr>
      <t>Item do Orçamento</t>
    </r>
  </si>
  <si>
    <r>
      <t>1. Esta Nota Técnica tem por objetivo encaminhar à apreciação da Diretoria Colegiada da ANEEL a análise da proposta da Câmara de Comercialização de Energia Elétrica – CCEE para o</t>
    </r>
    <r>
      <rPr>
        <b/>
        <sz val="11"/>
        <color theme="1"/>
        <rFont val="Calibri"/>
        <family val="2"/>
        <scheme val="minor"/>
      </rPr>
      <t xml:space="preserve"> orçamento anua</t>
    </r>
    <r>
      <rPr>
        <sz val="11"/>
        <color theme="1"/>
        <rFont val="Calibri"/>
        <family val="2"/>
        <scheme val="minor"/>
      </rPr>
      <t xml:space="preserve">l da Conta de Desenvolvimento Energético – </t>
    </r>
    <r>
      <rPr>
        <b/>
        <sz val="11"/>
        <color theme="1"/>
        <rFont val="Calibri"/>
        <family val="2"/>
        <scheme val="minor"/>
      </rPr>
      <t>CDE de 2024</t>
    </r>
    <r>
      <rPr>
        <sz val="11"/>
        <color theme="1"/>
        <rFont val="Calibri"/>
        <family val="2"/>
        <scheme val="minor"/>
      </rPr>
      <t>, a ser submetida a consulta pública, que contempla a fixação das quotas anuais a serem pagas pelas concessionárias e permissionárias de distribuição e transmissão de energia elétrica.</t>
    </r>
  </si>
  <si>
    <r>
      <t xml:space="preserve">2. </t>
    </r>
    <r>
      <rPr>
        <b/>
        <sz val="11"/>
        <color theme="1"/>
        <rFont val="Calibri"/>
        <family val="2"/>
        <scheme val="minor"/>
      </rPr>
      <t>Instituída pela Lei nº 10.438/2002</t>
    </r>
    <r>
      <rPr>
        <sz val="11"/>
        <color theme="1"/>
        <rFont val="Calibri"/>
        <family val="2"/>
        <scheme val="minor"/>
      </rPr>
      <t>, a CDE é um fundo setorial que tem por objetivo prover recursos para o custeio de diversas políticas públicas do setor elétrico brasileiro e possui como principal fonte de receita, as quotas anuais pagas pelos agentes que atendem consumidores finais, cativos e livres, mediante repasse de encargo nas tarifas de uso dos sistemas de distribuição e transmissão de energia elétrica (TUSD e TUST).</t>
    </r>
  </si>
  <si>
    <r>
      <t>5. Atualmente, são</t>
    </r>
    <r>
      <rPr>
        <b/>
        <sz val="11"/>
        <color theme="1"/>
        <rFont val="Calibri"/>
        <family val="2"/>
        <scheme val="minor"/>
      </rPr>
      <t xml:space="preserve"> objetivos da CDE</t>
    </r>
    <r>
      <rPr>
        <sz val="11"/>
        <color theme="1"/>
        <rFont val="Calibri"/>
        <family val="2"/>
        <scheme val="minor"/>
      </rPr>
      <t xml:space="preserve"> prover recursos para:</t>
    </r>
  </si>
  <si>
    <r>
      <t xml:space="preserve">(i) A </t>
    </r>
    <r>
      <rPr>
        <b/>
        <sz val="11"/>
        <color theme="1"/>
        <rFont val="Calibri"/>
        <family val="2"/>
        <scheme val="minor"/>
      </rPr>
      <t>universalização</t>
    </r>
    <r>
      <rPr>
        <sz val="11"/>
        <color theme="1"/>
        <rFont val="Calibri"/>
        <family val="2"/>
        <scheme val="minor"/>
      </rPr>
      <t xml:space="preserve"> do serviço de energia elétrica em todo território nacional (Programa Luz para Todos – PLpT);</t>
    </r>
  </si>
  <si>
    <r>
      <t>(ii) A instalação do ramal de conexão, do</t>
    </r>
    <r>
      <rPr>
        <b/>
        <sz val="11"/>
        <color theme="1"/>
        <rFont val="Calibri"/>
        <family val="2"/>
        <scheme val="minor"/>
      </rPr>
      <t xml:space="preserve"> kit de instalação</t>
    </r>
    <r>
      <rPr>
        <sz val="11"/>
        <color theme="1"/>
        <rFont val="Calibri"/>
        <family val="2"/>
        <scheme val="minor"/>
      </rPr>
      <t xml:space="preserve"> interna e do padrão de entrada sem o medidor para domicílios rurais com ligações monofásicas ou bifásicas, destinadas a famílias de</t>
    </r>
    <r>
      <rPr>
        <b/>
        <sz val="11"/>
        <color theme="1"/>
        <rFont val="Calibri"/>
        <family val="2"/>
        <scheme val="minor"/>
      </rPr>
      <t xml:space="preserve"> baixa renda </t>
    </r>
    <r>
      <rPr>
        <sz val="11"/>
        <color theme="1"/>
        <rFont val="Calibri"/>
        <family val="2"/>
        <scheme val="minor"/>
      </rPr>
      <t>não atendidas pelo PLpT;</t>
    </r>
  </si>
  <si>
    <r>
      <t xml:space="preserve">(iii) A modicidade da </t>
    </r>
    <r>
      <rPr>
        <b/>
        <sz val="11"/>
        <color theme="1"/>
        <rFont val="Calibri"/>
        <family val="2"/>
        <scheme val="minor"/>
      </rPr>
      <t>Tarifa Social</t>
    </r>
    <r>
      <rPr>
        <sz val="11"/>
        <color theme="1"/>
        <rFont val="Calibri"/>
        <family val="2"/>
        <scheme val="minor"/>
      </rPr>
      <t xml:space="preserve"> de Energia Elétrica – TSEE aplicada aos consumidores da subclasse residencial baixa renda;</t>
    </r>
  </si>
  <si>
    <r>
      <t xml:space="preserve">(v) A subvenção para </t>
    </r>
    <r>
      <rPr>
        <b/>
        <sz val="11"/>
        <color theme="1"/>
        <rFont val="Calibri"/>
        <family val="2"/>
        <scheme val="minor"/>
      </rPr>
      <t>cooperativas</t>
    </r>
    <r>
      <rPr>
        <sz val="11"/>
        <color theme="1"/>
        <rFont val="Calibri"/>
        <family val="2"/>
        <scheme val="minor"/>
      </rPr>
      <t xml:space="preserve"> de eletrificação rural devido à reduzida densidade de carga em relação à principal distribuidora supridora;</t>
    </r>
  </si>
  <si>
    <r>
      <t>(iv) Compensar benefícios tarifários concedidos aos usuários dos serviços de distribuição e transmissão de energia elétrica (</t>
    </r>
    <r>
      <rPr>
        <b/>
        <sz val="11"/>
        <color theme="1"/>
        <rFont val="Calibri"/>
        <family val="2"/>
        <scheme val="minor"/>
      </rPr>
      <t>gerador e consumidor de fonte incentivada</t>
    </r>
    <r>
      <rPr>
        <sz val="11"/>
        <color theme="1"/>
        <rFont val="Calibri"/>
        <family val="2"/>
        <scheme val="minor"/>
      </rPr>
      <t>; rural;</t>
    </r>
    <r>
      <rPr>
        <b/>
        <sz val="11"/>
        <color theme="1"/>
        <rFont val="Calibri"/>
        <family val="2"/>
        <scheme val="minor"/>
      </rPr>
      <t xml:space="preserve"> irrigação </t>
    </r>
    <r>
      <rPr>
        <sz val="11"/>
        <color theme="1"/>
        <rFont val="Calibri"/>
        <family val="2"/>
        <scheme val="minor"/>
      </rPr>
      <t>e aquicultura em horário especial;</t>
    </r>
    <r>
      <rPr>
        <b/>
        <sz val="11"/>
        <color theme="1"/>
        <rFont val="Calibri"/>
        <family val="2"/>
        <scheme val="minor"/>
      </rPr>
      <t xml:space="preserve"> cooperativa</t>
    </r>
    <r>
      <rPr>
        <sz val="11"/>
        <color theme="1"/>
        <rFont val="Calibri"/>
        <family val="2"/>
        <scheme val="minor"/>
      </rPr>
      <t xml:space="preserve"> de eletrificação rural; serviço público de irrigação; serviço público de água, esgoto e saneamento; irrigante e aquicultor em horário especial; e </t>
    </r>
    <r>
      <rPr>
        <b/>
        <sz val="11"/>
        <color theme="1"/>
        <rFont val="Calibri"/>
        <family val="2"/>
        <scheme val="minor"/>
      </rPr>
      <t xml:space="preserve">agentes de distribuição </t>
    </r>
    <r>
      <rPr>
        <sz val="11"/>
        <color theme="1"/>
        <rFont val="Calibri"/>
        <family val="2"/>
        <scheme val="minor"/>
      </rPr>
      <t xml:space="preserve">com mercado próprio </t>
    </r>
    <r>
      <rPr>
        <b/>
        <sz val="11"/>
        <color theme="1"/>
        <rFont val="Calibri"/>
        <family val="2"/>
        <scheme val="minor"/>
      </rPr>
      <t>inferior a 500 GWh/ano</t>
    </r>
    <r>
      <rPr>
        <sz val="11"/>
        <color theme="1"/>
        <rFont val="Calibri"/>
        <family val="2"/>
        <scheme val="minor"/>
      </rPr>
      <t>);</t>
    </r>
  </si>
  <si>
    <r>
      <t>(vi) Reembolsar parcela do custo da geração de energia elétrica em</t>
    </r>
    <r>
      <rPr>
        <b/>
        <sz val="11"/>
        <color theme="1"/>
        <rFont val="Calibri"/>
        <family val="2"/>
        <scheme val="minor"/>
      </rPr>
      <t xml:space="preserve"> sistemas isolados</t>
    </r>
    <r>
      <rPr>
        <sz val="11"/>
        <color theme="1"/>
        <rFont val="Calibri"/>
        <family val="2"/>
        <scheme val="minor"/>
      </rPr>
      <t>, acima do custo médio da energia no Ambiente de Contratação Regulada do Sistema Interligado Nacional – SIN (ACR médio), de que trata a CCC;</t>
    </r>
  </si>
  <si>
    <r>
      <t>(vii) Promover a competitividade da energia produzida a partir de</t>
    </r>
    <r>
      <rPr>
        <b/>
        <sz val="11"/>
        <color theme="1"/>
        <rFont val="Calibri"/>
        <family val="2"/>
        <scheme val="minor"/>
      </rPr>
      <t xml:space="preserve"> carvão mineral </t>
    </r>
    <r>
      <rPr>
        <sz val="11"/>
        <color theme="1"/>
        <rFont val="Calibri"/>
        <family val="2"/>
        <scheme val="minor"/>
      </rPr>
      <t>nacional e a partir de fontes eólica, termossolar, fotovoltaica, pequenas centrais hidrelétricas, biomassa e outras fontes renováveis;</t>
    </r>
  </si>
  <si>
    <r>
      <t xml:space="preserve">(viii) Programas de Desenvolvimento e </t>
    </r>
    <r>
      <rPr>
        <b/>
        <sz val="11"/>
        <color theme="1"/>
        <rFont val="Calibri"/>
        <family val="2"/>
        <scheme val="minor"/>
      </rPr>
      <t>Qualificação de Mão de Obra</t>
    </r>
    <r>
      <rPr>
        <sz val="11"/>
        <color theme="1"/>
        <rFont val="Calibri"/>
        <family val="2"/>
        <scheme val="minor"/>
      </rPr>
      <t xml:space="preserve"> Técnica, no segmento de instalação de equipamentos de energia </t>
    </r>
    <r>
      <rPr>
        <b/>
        <sz val="11"/>
        <color theme="1"/>
        <rFont val="Calibri"/>
        <family val="2"/>
        <scheme val="minor"/>
      </rPr>
      <t>fotovoltaica</t>
    </r>
    <r>
      <rPr>
        <sz val="11"/>
        <color theme="1"/>
        <rFont val="Calibri"/>
        <family val="2"/>
        <scheme val="minor"/>
      </rPr>
      <t>; e</t>
    </r>
  </si>
  <si>
    <r>
      <t xml:space="preserve">(ix) </t>
    </r>
    <r>
      <rPr>
        <b/>
        <sz val="11"/>
        <color theme="1"/>
        <rFont val="Calibri"/>
        <family val="2"/>
        <scheme val="minor"/>
      </rPr>
      <t xml:space="preserve">Gestão </t>
    </r>
    <r>
      <rPr>
        <sz val="11"/>
        <color theme="1"/>
        <rFont val="Calibri"/>
        <family val="2"/>
        <scheme val="minor"/>
      </rPr>
      <t xml:space="preserve">e movimentação da </t>
    </r>
    <r>
      <rPr>
        <b/>
        <sz val="11"/>
        <color theme="1"/>
        <rFont val="Calibri"/>
        <family val="2"/>
        <scheme val="minor"/>
      </rPr>
      <t>CDE</t>
    </r>
    <r>
      <rPr>
        <sz val="11"/>
        <color theme="1"/>
        <rFont val="Calibri"/>
        <family val="2"/>
        <scheme val="minor"/>
      </rPr>
      <t>, da CCC e da RGR pela Câmara de Comercialização de Energia Elétrica – CCEE, incluídos os custos administrativos, os custos financeiros e os tributos.</t>
    </r>
  </si>
  <si>
    <r>
      <t>b. Lei nº 14.182/2021: consignou o repasse de recursos para a CDE decorrente da</t>
    </r>
    <r>
      <rPr>
        <b/>
        <sz val="11"/>
        <color theme="1"/>
        <rFont val="Calibri"/>
        <family val="2"/>
        <scheme val="minor"/>
      </rPr>
      <t xml:space="preserve"> privatização da Eletrobras</t>
    </r>
    <r>
      <rPr>
        <sz val="11"/>
        <color theme="1"/>
        <rFont val="Calibri"/>
        <family val="2"/>
        <scheme val="minor"/>
      </rPr>
      <t xml:space="preserve"> com objetivo de compensar as distribuidoras com contratos no Ambiente de Contratação Regulada - ACR que sejam</t>
    </r>
    <r>
      <rPr>
        <b/>
        <sz val="11"/>
        <color theme="1"/>
        <rFont val="Calibri"/>
        <family val="2"/>
        <scheme val="minor"/>
      </rPr>
      <t xml:space="preserve"> afetadas pela descotização </t>
    </r>
    <r>
      <rPr>
        <sz val="11"/>
        <color theme="1"/>
        <rFont val="Calibri"/>
        <family val="2"/>
        <scheme val="minor"/>
      </rPr>
      <t>dos contratos do grupo Eletrobras. A Resolução CNPE nº 15/2021 definiu os valores a serem destinados a CDE no período de 2022 a 2047.</t>
    </r>
  </si>
  <si>
    <r>
      <t xml:space="preserve">c. Lei nº 14.203/2021: alterou a orientação para inscrição de beneficiários da Tarifa Social de Energia Elétrica – </t>
    </r>
    <r>
      <rPr>
        <b/>
        <sz val="11"/>
        <color theme="1"/>
        <rFont val="Calibri"/>
        <family val="2"/>
        <scheme val="minor"/>
      </rPr>
      <t>TSEE, passando a prever a inscrição automática</t>
    </r>
    <r>
      <rPr>
        <sz val="11"/>
        <color theme="1"/>
        <rFont val="Calibri"/>
        <family val="2"/>
        <scheme val="minor"/>
      </rPr>
      <t xml:space="preserve"> de unidades consumidoras.</t>
    </r>
  </si>
  <si>
    <r>
      <t>d. Lei nº 14.299/2022: instituiu subvenção econômica a ser paga com recursos da</t>
    </r>
    <r>
      <rPr>
        <b/>
        <sz val="11"/>
        <color theme="1"/>
        <rFont val="Calibri"/>
        <family val="2"/>
        <scheme val="minor"/>
      </rPr>
      <t xml:space="preserve"> CDE às concessionárias</t>
    </r>
    <r>
      <rPr>
        <sz val="11"/>
        <color theme="1"/>
        <rFont val="Calibri"/>
        <family val="2"/>
        <scheme val="minor"/>
      </rPr>
      <t xml:space="preserve"> do serviço público de distribuição de energia elétrica de </t>
    </r>
    <r>
      <rPr>
        <b/>
        <sz val="11"/>
        <color theme="1"/>
        <rFont val="Calibri"/>
        <family val="2"/>
        <scheme val="minor"/>
      </rPr>
      <t>pequeno porte</t>
    </r>
    <r>
      <rPr>
        <sz val="11"/>
        <color theme="1"/>
        <rFont val="Calibri"/>
        <family val="2"/>
        <scheme val="minor"/>
      </rPr>
      <t>.</t>
    </r>
  </si>
  <si>
    <r>
      <t>e. Lei nº 14.300/2022: criou o marco legal da microgeração e minigeração distribuída, o Sistema de Compensação de Energia Elétrica (</t>
    </r>
    <r>
      <rPr>
        <b/>
        <sz val="11"/>
        <color theme="1"/>
        <rFont val="Calibri"/>
        <family val="2"/>
        <scheme val="minor"/>
      </rPr>
      <t>SCEE</t>
    </r>
    <r>
      <rPr>
        <sz val="11"/>
        <color theme="1"/>
        <rFont val="Calibri"/>
        <family val="2"/>
        <scheme val="minor"/>
      </rPr>
      <t>) e o Programa de Energia Renovável Social (</t>
    </r>
    <r>
      <rPr>
        <b/>
        <sz val="11"/>
        <color theme="1"/>
        <rFont val="Calibri"/>
        <family val="2"/>
        <scheme val="minor"/>
      </rPr>
      <t>PERS</t>
    </r>
    <r>
      <rPr>
        <sz val="11"/>
        <color theme="1"/>
        <rFont val="Calibri"/>
        <family val="2"/>
        <scheme val="minor"/>
      </rPr>
      <t xml:space="preserve">), entre outras providencias, com repercussões de novas despesas a serem cobertas pela </t>
    </r>
    <r>
      <rPr>
        <b/>
        <sz val="11"/>
        <color theme="1"/>
        <rFont val="Calibri"/>
        <family val="2"/>
        <scheme val="minor"/>
      </rPr>
      <t>CDE</t>
    </r>
    <r>
      <rPr>
        <sz val="11"/>
        <color theme="1"/>
        <rFont val="Calibri"/>
        <family val="2"/>
        <scheme val="minor"/>
      </rPr>
      <t xml:space="preserve"> a partir do ano de 2023.</t>
    </r>
  </si>
  <si>
    <r>
      <t xml:space="preserve">a. A </t>
    </r>
    <r>
      <rPr>
        <b/>
        <sz val="11"/>
        <color theme="1"/>
        <rFont val="Calibri"/>
        <family val="2"/>
        <scheme val="minor"/>
      </rPr>
      <t>destinação à CDE</t>
    </r>
    <r>
      <rPr>
        <sz val="11"/>
        <color theme="1"/>
        <rFont val="Calibri"/>
        <family val="2"/>
        <scheme val="minor"/>
      </rPr>
      <t xml:space="preserve"> de </t>
    </r>
    <r>
      <rPr>
        <b/>
        <sz val="11"/>
        <color theme="1"/>
        <rFont val="Calibri"/>
        <family val="2"/>
        <scheme val="minor"/>
      </rPr>
      <t>recursos não utilizados</t>
    </r>
    <r>
      <rPr>
        <sz val="11"/>
        <color theme="1"/>
        <rFont val="Calibri"/>
        <family val="2"/>
        <scheme val="minor"/>
      </rPr>
      <t xml:space="preserve"> em projetos de pesquisa, desenvolvimento e eficiência energética (Lei nº 9.991/2000);</t>
    </r>
  </si>
  <si>
    <r>
      <t xml:space="preserve">d. Destinação de recursos da RGR para o pagamento de </t>
    </r>
    <r>
      <rPr>
        <b/>
        <sz val="11"/>
        <color theme="1"/>
        <rFont val="Calibri"/>
        <family val="2"/>
        <scheme val="minor"/>
      </rPr>
      <t>ativos não depreciados</t>
    </r>
    <r>
      <rPr>
        <sz val="11"/>
        <color theme="1"/>
        <rFont val="Calibri"/>
        <family val="2"/>
        <scheme val="minor"/>
      </rPr>
      <t xml:space="preserve"> classificados como sobras físicas e ativos imobilizados em curso (AIC) das </t>
    </r>
    <r>
      <rPr>
        <b/>
        <sz val="11"/>
        <color theme="1"/>
        <rFont val="Calibri"/>
        <family val="2"/>
        <scheme val="minor"/>
      </rPr>
      <t>distribuidoras privatizadas</t>
    </r>
    <r>
      <rPr>
        <sz val="11"/>
        <color theme="1"/>
        <rFont val="Calibri"/>
        <family val="2"/>
        <scheme val="minor"/>
      </rPr>
      <t xml:space="preserve"> nos termos da Lei nº 12.783/2013.</t>
    </r>
  </si>
  <si>
    <r>
      <t>c. Reclassificação das áreas de concessão, para fins de recolhimento das quotas anuais da CDE, observando o critério geográfico, de modo que as concessionárias do</t>
    </r>
    <r>
      <rPr>
        <b/>
        <sz val="11"/>
        <color theme="1"/>
        <rFont val="Calibri"/>
        <family val="2"/>
        <scheme val="minor"/>
      </rPr>
      <t xml:space="preserve"> Acre e Rondônia,</t>
    </r>
    <r>
      <rPr>
        <sz val="11"/>
        <color theme="1"/>
        <rFont val="Calibri"/>
        <family val="2"/>
        <scheme val="minor"/>
      </rPr>
      <t xml:space="preserve"> embora estarem interconectadas ao SIN no submercado Sudeste/Centro-Oeste, </t>
    </r>
    <r>
      <rPr>
        <b/>
        <sz val="11"/>
        <color theme="1"/>
        <rFont val="Calibri"/>
        <family val="2"/>
        <scheme val="minor"/>
      </rPr>
      <t xml:space="preserve">passem a contribuir </t>
    </r>
    <r>
      <rPr>
        <sz val="11"/>
        <color theme="1"/>
        <rFont val="Calibri"/>
        <family val="2"/>
        <scheme val="minor"/>
      </rPr>
      <t>de forma similar as demais concessionárias do Norte e Nordeste;</t>
    </r>
  </si>
  <si>
    <t>Apesar da redução -10% na CCC cotas da CDE uso e GD crescem 10,08% mais que a inflação do IPCA</t>
  </si>
  <si>
    <r>
      <t xml:space="preserve">19. O orçamento da CDE de 2024 resultou em um total de gastos de </t>
    </r>
    <r>
      <rPr>
        <b/>
        <sz val="11"/>
        <color theme="1"/>
        <rFont val="Calibri"/>
        <family val="2"/>
        <scheme val="minor"/>
      </rPr>
      <t>R$ 37,168 bilhões</t>
    </r>
    <r>
      <rPr>
        <sz val="11"/>
        <color theme="1"/>
        <rFont val="Calibri"/>
        <family val="2"/>
        <scheme val="minor"/>
      </rPr>
      <t xml:space="preserve">, sendo a principal fonte de receita as </t>
    </r>
    <r>
      <rPr>
        <b/>
        <sz val="11"/>
        <color theme="1"/>
        <rFont val="Calibri"/>
        <family val="2"/>
        <scheme val="minor"/>
      </rPr>
      <t>quotas anuais da CDE-Uso</t>
    </r>
    <r>
      <rPr>
        <sz val="11"/>
        <color theme="1"/>
        <rFont val="Calibri"/>
        <family val="2"/>
        <scheme val="minor"/>
      </rPr>
      <t>, pagas pelos consumidores de energia elétrica mediante encargo incluído nas tarifas de uso dos sistemas de distribuição e transmissão, no valor de</t>
    </r>
    <r>
      <rPr>
        <b/>
        <sz val="11"/>
        <color theme="1"/>
        <rFont val="Calibri"/>
        <family val="2"/>
        <scheme val="minor"/>
      </rPr>
      <t xml:space="preserve"> R$ 30,873 bilhões</t>
    </r>
    <r>
      <rPr>
        <sz val="11"/>
        <color theme="1"/>
        <rFont val="Calibri"/>
        <family val="2"/>
        <scheme val="minor"/>
      </rPr>
      <t>. Em relação aos valores de 2023, estima-se um aumento de 6,2% nas despesas totais do orçamento anual e de</t>
    </r>
    <r>
      <rPr>
        <b/>
        <sz val="11"/>
        <color theme="1"/>
        <rFont val="Calibri"/>
        <family val="2"/>
        <scheme val="minor"/>
      </rPr>
      <t xml:space="preserve"> 6,9% nas quotas CDE-Uso</t>
    </r>
    <r>
      <rPr>
        <sz val="11"/>
        <color theme="1"/>
        <rFont val="Calibri"/>
        <family val="2"/>
        <scheme val="minor"/>
      </rPr>
      <t>. O aumento observado nas despesas totais se relaciona principalmente as variações das rubricas de subsídio à geração distribuída (Lei n. 14.300) e da compensação aos consumidores cativos associada a descotização dos contratos de garantia física (CCGFs) introduzida pela Lei n. 14.182 que trata da desestatização da Eletrobras. Estas duas despesas possuem fonte de recurso específica e que também integram o orçamento anual, a primeira a ser coberta com a arrecadação da CDE-GD junto aos consumidores cativos e, a segunda, coberta pelos aportes anuais a serem realizados pela Eletrobras. Se excluídos os efeitos destas novas rubricas, observamos um aumento de 1,6% nas demais destinações que se referem a CDE-Uso, com variações relevantes nos dispêndios previstos com os programas de universalização e destinações relacionadas a Tarifa Social, mas principalmente o incremento dos descontos tarifários na distribuição, capitaneados pelos benefícios destinados a aquisição de energia elétrica de fontes incentivadas.</t>
    </r>
  </si>
  <si>
    <r>
      <t xml:space="preserve">(xiv) Em 2023 o total de despesas previstas no orçamento foi de R$ 34,986 bilhões (+ 9,0%), sendo a principal fonte de receita as quotas anuais da </t>
    </r>
    <r>
      <rPr>
        <b/>
        <sz val="11"/>
        <color theme="1"/>
        <rFont val="Calibri"/>
        <family val="2"/>
        <scheme val="minor"/>
      </rPr>
      <t>CDE-Uso,</t>
    </r>
    <r>
      <rPr>
        <sz val="11"/>
        <color theme="1"/>
        <rFont val="Calibri"/>
        <family val="2"/>
        <scheme val="minor"/>
      </rPr>
      <t xml:space="preserve"> pagas pelos consumidores de energia elétrica, mediante encargo incluído nas tarifas de uso dos sistemas de distribuição e transmissão, no valor de R$ 28,870 bilhões (- 4,5% em relação a 2022). O aumento observado nas despesas totais decorreu principalmente da inclusão das rubricas de </t>
    </r>
    <r>
      <rPr>
        <b/>
        <sz val="11"/>
        <color theme="1"/>
        <rFont val="Calibri"/>
        <family val="2"/>
        <scheme val="minor"/>
      </rPr>
      <t>subsídio à geração distribuída (</t>
    </r>
    <r>
      <rPr>
        <sz val="11"/>
        <color theme="1"/>
        <rFont val="Calibri"/>
        <family val="2"/>
        <scheme val="minor"/>
      </rPr>
      <t xml:space="preserve">Lei n. 14.300) e da compensação aos consumidores cativos associada a </t>
    </r>
    <r>
      <rPr>
        <b/>
        <sz val="11"/>
        <color theme="1"/>
        <rFont val="Calibri"/>
        <family val="2"/>
        <scheme val="minor"/>
      </rPr>
      <t>descotização</t>
    </r>
    <r>
      <rPr>
        <sz val="11"/>
        <color theme="1"/>
        <rFont val="Calibri"/>
        <family val="2"/>
        <scheme val="minor"/>
      </rPr>
      <t xml:space="preserve"> dos contratos de garantia física (CCGFs) introduzida pela Lei n. 14.182, que trata da desestatização da </t>
    </r>
    <r>
      <rPr>
        <b/>
        <sz val="11"/>
        <color theme="1"/>
        <rFont val="Calibri"/>
        <family val="2"/>
        <scheme val="minor"/>
      </rPr>
      <t>Eletrobras</t>
    </r>
    <r>
      <rPr>
        <sz val="11"/>
        <color theme="1"/>
        <rFont val="Calibri"/>
        <family val="2"/>
        <scheme val="minor"/>
      </rPr>
      <t>. Retirados os efeitos destas novas rubricas e dos restos a pagar de exercícios anteriores observou-se estabilidade nas despesas previstas no orçamento anual da CDE, justificando-se a queda nas quotas anuais da CDE-Uso pela indicação de saldo ao final do exercício, aumento da previsão de arrecadação das quotas de UBP e de transferência de recursos de P&amp;D / Eficiência Energética, os quais abatem a necessidade de arrecadação de recursos junto aos consumidores. Ainda que estável, foram identificadas</t>
    </r>
    <r>
      <rPr>
        <b/>
        <sz val="11"/>
        <color theme="1"/>
        <rFont val="Calibri"/>
        <family val="2"/>
        <scheme val="minor"/>
      </rPr>
      <t xml:space="preserve"> variações significativas </t>
    </r>
    <r>
      <rPr>
        <sz val="11"/>
        <color theme="1"/>
        <rFont val="Calibri"/>
        <family val="2"/>
        <scheme val="minor"/>
      </rPr>
      <t>em algumas despesas, como</t>
    </r>
    <r>
      <rPr>
        <b/>
        <sz val="11"/>
        <color theme="1"/>
        <rFont val="Calibri"/>
        <family val="2"/>
        <scheme val="minor"/>
      </rPr>
      <t xml:space="preserve"> aumento dos</t>
    </r>
    <r>
      <rPr>
        <sz val="11"/>
        <color theme="1"/>
        <rFont val="Calibri"/>
        <family val="2"/>
        <scheme val="minor"/>
      </rPr>
      <t xml:space="preserve"> </t>
    </r>
    <r>
      <rPr>
        <b/>
        <sz val="11"/>
        <color theme="1"/>
        <rFont val="Calibri"/>
        <family val="2"/>
        <scheme val="minor"/>
      </rPr>
      <t>Descontos Tarifários de Fontes Incentivada</t>
    </r>
    <r>
      <rPr>
        <sz val="11"/>
        <color theme="1"/>
        <rFont val="Calibri"/>
        <family val="2"/>
        <scheme val="minor"/>
      </rPr>
      <t>s, que integram as rubricas de descontos tarifários na Distribuição e na Transmissão, além das variações observados com universalização (PLpT/MLA) e do subsídio ao Carvão Mineral Nacional.</t>
    </r>
  </si>
  <si>
    <r>
      <t>26. Este item</t>
    </r>
    <r>
      <rPr>
        <b/>
        <sz val="11"/>
        <color theme="1"/>
        <rFont val="Calibri"/>
        <family val="2"/>
        <scheme val="minor"/>
      </rPr>
      <t xml:space="preserve"> será revisado </t>
    </r>
    <r>
      <rPr>
        <sz val="11"/>
        <color theme="1"/>
        <rFont val="Calibri"/>
        <family val="2"/>
        <scheme val="minor"/>
      </rPr>
      <t>quando da aprovação em definitivo do orçamento, de forma a repercutir nova projeção para o final de 2023, ou ainda, no caso de deliberação após o encerramento do exercício, o valor efetivo do saldo e eventuais restos a pagar.</t>
    </r>
  </si>
  <si>
    <r>
      <t xml:space="preserve">27. Pela Lei nº 12.111/2009, regulamentada pelo Decreto nº 7.246/2010 e normatizada pela Resolução Normativa ANEEL nº 1.016/20226 , o mecanismo de reembolso da </t>
    </r>
    <r>
      <rPr>
        <b/>
        <sz val="11"/>
        <color theme="1"/>
        <rFont val="Calibri"/>
        <family val="2"/>
        <scheme val="minor"/>
      </rPr>
      <t>CCC tem como base o custo total de geração</t>
    </r>
    <r>
      <rPr>
        <sz val="11"/>
        <color theme="1"/>
        <rFont val="Calibri"/>
        <family val="2"/>
        <scheme val="minor"/>
      </rPr>
      <t xml:space="preserve"> (combustíveis, geração própria e contratação de energia)</t>
    </r>
    <r>
      <rPr>
        <b/>
        <sz val="11"/>
        <color theme="1"/>
        <rFont val="Calibri"/>
        <family val="2"/>
        <scheme val="minor"/>
      </rPr>
      <t>, subtraída</t>
    </r>
    <r>
      <rPr>
        <sz val="11"/>
        <color theme="1"/>
        <rFont val="Calibri"/>
        <family val="2"/>
        <scheme val="minor"/>
      </rPr>
      <t xml:space="preserve"> a parcela equivalente ao custo médio da energia e potência comercializadas no Ambiente de Contratação Regulada </t>
    </r>
    <r>
      <rPr>
        <b/>
        <sz val="11"/>
        <color theme="1"/>
        <rFont val="Calibri"/>
        <family val="2"/>
        <scheme val="minor"/>
      </rPr>
      <t>(ACRmed</t>
    </r>
    <r>
      <rPr>
        <sz val="11"/>
        <color theme="1"/>
        <rFont val="Calibri"/>
        <family val="2"/>
        <scheme val="minor"/>
      </rPr>
      <t>), o qual é recuperado nas tarifas dos consumidores de cada concessionária beneficiária da Conta.</t>
    </r>
  </si>
  <si>
    <t>CCC-ACRmed</t>
  </si>
  <si>
    <r>
      <t xml:space="preserve">28. O orçamento da CCC é orientado por dois documentos. O primeiro, </t>
    </r>
    <r>
      <rPr>
        <b/>
        <sz val="11"/>
        <color theme="1"/>
        <rFont val="Calibri"/>
        <family val="2"/>
        <scheme val="minor"/>
      </rPr>
      <t xml:space="preserve">Plano Anual </t>
    </r>
    <r>
      <rPr>
        <sz val="11"/>
        <color theme="1"/>
        <rFont val="Calibri"/>
        <family val="2"/>
        <scheme val="minor"/>
      </rPr>
      <t>de Operação Energética dos Sistemas Isolados para 2024, é elaborado pelo</t>
    </r>
    <r>
      <rPr>
        <b/>
        <sz val="11"/>
        <color theme="1"/>
        <rFont val="Calibri"/>
        <family val="2"/>
        <scheme val="minor"/>
      </rPr>
      <t xml:space="preserve"> ONS</t>
    </r>
    <r>
      <rPr>
        <sz val="11"/>
        <color theme="1"/>
        <rFont val="Calibri"/>
        <family val="2"/>
        <scheme val="minor"/>
      </rPr>
      <t xml:space="preserve">, e apresenta as estimativas das necessidades de geração e o consumo de combustíveis com base no balanço energético entre a carga e as disponibilidades de todas as fontes para cada sistema isolado. O segundo, sob responsabilidade da </t>
    </r>
    <r>
      <rPr>
        <b/>
        <sz val="11"/>
        <color theme="1"/>
        <rFont val="Calibri"/>
        <family val="2"/>
        <scheme val="minor"/>
      </rPr>
      <t>CCEE,</t>
    </r>
    <r>
      <rPr>
        <sz val="11"/>
        <color theme="1"/>
        <rFont val="Calibri"/>
        <family val="2"/>
        <scheme val="minor"/>
      </rPr>
      <t xml:space="preserve"> é o Plano Anual de Custos da CCC (</t>
    </r>
    <r>
      <rPr>
        <b/>
        <sz val="11"/>
        <color theme="1"/>
        <rFont val="Calibri"/>
        <family val="2"/>
        <scheme val="minor"/>
      </rPr>
      <t>PAC</t>
    </r>
    <r>
      <rPr>
        <sz val="11"/>
        <color theme="1"/>
        <rFont val="Calibri"/>
        <family val="2"/>
        <scheme val="minor"/>
      </rPr>
      <t>) ou Premissas Orçamentárias Contas Setoriais 2024, onde são previstos os custos da geração para atendimento aos sistemas isolados.</t>
    </r>
  </si>
  <si>
    <r>
      <t>29. Para a formação do orçamento, há que se definir primeiramente o</t>
    </r>
    <r>
      <rPr>
        <b/>
        <sz val="11"/>
        <color theme="1"/>
        <rFont val="Calibri"/>
        <family val="2"/>
        <scheme val="minor"/>
      </rPr>
      <t xml:space="preserve"> mercado</t>
    </r>
    <r>
      <rPr>
        <sz val="11"/>
        <color theme="1"/>
        <rFont val="Calibri"/>
        <family val="2"/>
        <scheme val="minor"/>
      </rPr>
      <t xml:space="preserve"> a ser atendido e, em consequência disso, considerar a </t>
    </r>
    <r>
      <rPr>
        <b/>
        <sz val="11"/>
        <color theme="1"/>
        <rFont val="Calibri"/>
        <family val="2"/>
        <scheme val="minor"/>
      </rPr>
      <t xml:space="preserve">oferta de energia disponível </t>
    </r>
    <r>
      <rPr>
        <sz val="11"/>
        <color theme="1"/>
        <rFont val="Calibri"/>
        <family val="2"/>
        <scheme val="minor"/>
      </rPr>
      <t>conforme a ordem de custo: combustíveis inflexíveis, fontes renováveis (solar, hidrelétrica, biomassa) e combustíveis fósseis.</t>
    </r>
  </si>
  <si>
    <r>
      <t>30. Assim, as</t>
    </r>
    <r>
      <rPr>
        <b/>
        <sz val="11"/>
        <color theme="1"/>
        <rFont val="Calibri"/>
        <family val="2"/>
        <scheme val="minor"/>
      </rPr>
      <t xml:space="preserve"> variações</t>
    </r>
    <r>
      <rPr>
        <sz val="11"/>
        <color theme="1"/>
        <rFont val="Calibri"/>
        <family val="2"/>
        <scheme val="minor"/>
      </rPr>
      <t xml:space="preserve"> orçamentárias anuais decorrem da </t>
    </r>
    <r>
      <rPr>
        <b/>
        <sz val="11"/>
        <color theme="1"/>
        <rFont val="Calibri"/>
        <family val="2"/>
        <scheme val="minor"/>
      </rPr>
      <t>expansão do mercado</t>
    </r>
    <r>
      <rPr>
        <sz val="11"/>
        <color theme="1"/>
        <rFont val="Calibri"/>
        <family val="2"/>
        <scheme val="minor"/>
      </rPr>
      <t xml:space="preserve"> e do respectivo </t>
    </r>
    <r>
      <rPr>
        <b/>
        <sz val="11"/>
        <color theme="1"/>
        <rFont val="Calibri"/>
        <family val="2"/>
        <scheme val="minor"/>
      </rPr>
      <t>custo da geração</t>
    </r>
    <r>
      <rPr>
        <sz val="11"/>
        <color theme="1"/>
        <rFont val="Calibri"/>
        <family val="2"/>
        <scheme val="minor"/>
      </rPr>
      <t xml:space="preserve"> de energia (oferta de fontes renováveis, reajustes contratuais, flutuação do preço dos combustíveis e novas contratações).</t>
    </r>
  </si>
  <si>
    <r>
      <t>31. Com relação à carga própria para 2024, de acordo com o Plano Anual de Operação Energética dos Sistemas Isolados, o ONS estimou uma</t>
    </r>
    <r>
      <rPr>
        <b/>
        <sz val="11"/>
        <color theme="1"/>
        <rFont val="Calibri"/>
        <family val="2"/>
        <scheme val="minor"/>
      </rPr>
      <t xml:space="preserve"> carga média de 416 MWmed</t>
    </r>
    <r>
      <rPr>
        <sz val="11"/>
        <color theme="1"/>
        <rFont val="Calibri"/>
        <family val="2"/>
        <scheme val="minor"/>
      </rPr>
      <t xml:space="preserve"> para o atendimento a </t>
    </r>
    <r>
      <rPr>
        <b/>
        <sz val="11"/>
        <color theme="1"/>
        <rFont val="Calibri"/>
        <family val="2"/>
        <scheme val="minor"/>
      </rPr>
      <t>169 sistemas isolados</t>
    </r>
    <r>
      <rPr>
        <sz val="11"/>
        <color theme="1"/>
        <rFont val="Calibri"/>
        <family val="2"/>
        <scheme val="minor"/>
      </rPr>
      <t xml:space="preserve">, uma </t>
    </r>
    <r>
      <rPr>
        <b/>
        <sz val="11"/>
        <color theme="1"/>
        <rFont val="Calibri"/>
        <family val="2"/>
        <scheme val="minor"/>
      </rPr>
      <t xml:space="preserve">redução de aproximadamente 1,4% </t>
    </r>
    <r>
      <rPr>
        <sz val="11"/>
        <color theme="1"/>
        <rFont val="Calibri"/>
        <family val="2"/>
        <scheme val="minor"/>
      </rPr>
      <t>frente a 2023, cuja carga média foi estimada em 422 MWmed.</t>
    </r>
  </si>
  <si>
    <r>
      <t>32. As maiores variações negativas se deram, essencialmente, pela</t>
    </r>
    <r>
      <rPr>
        <b/>
        <sz val="11"/>
        <color theme="1"/>
        <rFont val="Calibri"/>
        <family val="2"/>
        <scheme val="minor"/>
      </rPr>
      <t xml:space="preserve"> interligação ao SIN</t>
    </r>
    <r>
      <rPr>
        <sz val="11"/>
        <color theme="1"/>
        <rFont val="Calibri"/>
        <family val="2"/>
        <scheme val="minor"/>
      </rPr>
      <t xml:space="preserve"> de localidades no Estado do</t>
    </r>
    <r>
      <rPr>
        <b/>
        <sz val="11"/>
        <color theme="1"/>
        <rFont val="Calibri"/>
        <family val="2"/>
        <scheme val="minor"/>
      </rPr>
      <t xml:space="preserve"> Amazona</t>
    </r>
    <r>
      <rPr>
        <sz val="11"/>
        <color theme="1"/>
        <rFont val="Calibri"/>
        <family val="2"/>
        <scheme val="minor"/>
      </rPr>
      <t xml:space="preserve">s e do </t>
    </r>
    <r>
      <rPr>
        <b/>
        <sz val="11"/>
        <color theme="1"/>
        <rFont val="Calibri"/>
        <family val="2"/>
        <scheme val="minor"/>
      </rPr>
      <t>Pará,</t>
    </r>
    <r>
      <rPr>
        <sz val="11"/>
        <color theme="1"/>
        <rFont val="Calibri"/>
        <family val="2"/>
        <scheme val="minor"/>
      </rPr>
      <t xml:space="preserve"> as quais passarão a ser atendidas integralmente pelo SIN, notadamente as localidades de </t>
    </r>
    <r>
      <rPr>
        <b/>
        <sz val="11"/>
        <color theme="1"/>
        <rFont val="Calibri"/>
        <family val="2"/>
        <scheme val="minor"/>
      </rPr>
      <t>Itacoatiara e Parintins no Amazonas</t>
    </r>
    <r>
      <rPr>
        <sz val="11"/>
        <color theme="1"/>
        <rFont val="Calibri"/>
        <family val="2"/>
        <scheme val="minor"/>
      </rPr>
      <t xml:space="preserve"> e </t>
    </r>
    <r>
      <rPr>
        <b/>
        <sz val="11"/>
        <color theme="1"/>
        <rFont val="Calibri"/>
        <family val="2"/>
        <scheme val="minor"/>
      </rPr>
      <t>Juruti no Pará.</t>
    </r>
  </si>
  <si>
    <t>Importante ligações reduzem a CCC e merecem ser parabenizadas. Bom exemplo a ser seguido para a interligação ao SIN de Boa Vista-RR.</t>
  </si>
  <si>
    <r>
      <t xml:space="preserve">20. Como destacado, na presente proposta orçamentaria a variação esperada para as quotas anuais da </t>
    </r>
    <r>
      <rPr>
        <b/>
        <sz val="11"/>
        <color theme="1"/>
        <rFont val="Calibri"/>
        <family val="2"/>
        <scheme val="minor"/>
      </rPr>
      <t xml:space="preserve">CDE-Uso </t>
    </r>
    <r>
      <rPr>
        <sz val="11"/>
        <color theme="1"/>
        <rFont val="Calibri"/>
        <family val="2"/>
        <scheme val="minor"/>
      </rPr>
      <t>é de</t>
    </r>
    <r>
      <rPr>
        <b/>
        <sz val="11"/>
        <color theme="1"/>
        <rFont val="Calibri"/>
        <family val="2"/>
        <scheme val="minor"/>
      </rPr>
      <t xml:space="preserve"> 6,9% </t>
    </r>
    <r>
      <rPr>
        <sz val="11"/>
        <color theme="1"/>
        <rFont val="Calibri"/>
        <family val="2"/>
        <scheme val="minor"/>
      </rPr>
      <t xml:space="preserve">em média, </t>
    </r>
    <r>
      <rPr>
        <b/>
        <sz val="11"/>
        <color theme="1"/>
        <rFont val="Calibri"/>
        <family val="2"/>
        <scheme val="minor"/>
      </rPr>
      <t xml:space="preserve">superando </t>
    </r>
    <r>
      <rPr>
        <sz val="11"/>
        <color theme="1"/>
        <rFont val="Calibri"/>
        <family val="2"/>
        <scheme val="minor"/>
      </rPr>
      <t>o movimento observado nas</t>
    </r>
    <r>
      <rPr>
        <b/>
        <sz val="11"/>
        <color theme="1"/>
        <rFont val="Calibri"/>
        <family val="2"/>
        <scheme val="minor"/>
      </rPr>
      <t xml:space="preserve"> despesas totais</t>
    </r>
    <r>
      <rPr>
        <sz val="11"/>
        <color theme="1"/>
        <rFont val="Calibri"/>
        <family val="2"/>
        <scheme val="minor"/>
      </rPr>
      <t xml:space="preserve"> uma vez que a expectativa de saldo ao final do exercício é significativamente inferior ao observado no ano anterior.</t>
    </r>
  </si>
  <si>
    <r>
      <t xml:space="preserve">21. Com relação à </t>
    </r>
    <r>
      <rPr>
        <b/>
        <sz val="11"/>
        <color theme="1"/>
        <rFont val="Calibri"/>
        <family val="2"/>
        <scheme val="minor"/>
      </rPr>
      <t>evolução</t>
    </r>
    <r>
      <rPr>
        <sz val="11"/>
        <color theme="1"/>
        <rFont val="Calibri"/>
        <family val="2"/>
        <scheme val="minor"/>
      </rPr>
      <t xml:space="preserve"> do orçamento da </t>
    </r>
    <r>
      <rPr>
        <b/>
        <sz val="11"/>
        <color theme="1"/>
        <rFont val="Calibri"/>
        <family val="2"/>
        <scheme val="minor"/>
      </rPr>
      <t>CDE</t>
    </r>
    <r>
      <rPr>
        <sz val="11"/>
        <color theme="1"/>
        <rFont val="Calibri"/>
        <family val="2"/>
        <scheme val="minor"/>
      </rPr>
      <t>, fazemos as seguintes considerações:</t>
    </r>
  </si>
  <si>
    <t>Descotização reduz a CDE em 3,5% porem aumenta o custo da energia para o consumidor cativo em 490% de R$ 51/MWh para R$ 250/MWh. Fontes incentivadas para consumidores livres e a MMGD devem ser fiscalizadas pela Aneel.</t>
  </si>
  <si>
    <r>
      <t>24. Importa frisar que os valores orçados representam expectativa de despesas e receitas, não sendo sua alocação por rubricas determinativa ou vinculante para a execução. A exemplo do verificado em anos anteriores,</t>
    </r>
    <r>
      <rPr>
        <b/>
        <sz val="11"/>
        <color theme="1"/>
        <rFont val="Calibri"/>
        <family val="2"/>
        <scheme val="minor"/>
      </rPr>
      <t xml:space="preserve"> 3 itens</t>
    </r>
    <r>
      <rPr>
        <sz val="11"/>
        <color theme="1"/>
        <rFont val="Calibri"/>
        <family val="2"/>
        <scheme val="minor"/>
      </rPr>
      <t xml:space="preserve"> que contribuem com a </t>
    </r>
    <r>
      <rPr>
        <b/>
        <sz val="11"/>
        <color theme="1"/>
        <rFont val="Calibri"/>
        <family val="2"/>
        <scheme val="minor"/>
      </rPr>
      <t xml:space="preserve">incerteza </t>
    </r>
    <r>
      <rPr>
        <sz val="11"/>
        <color theme="1"/>
        <rFont val="Calibri"/>
        <family val="2"/>
        <scheme val="minor"/>
      </rPr>
      <t xml:space="preserve">e relevância para eventual descasamento, quais sejam: (a) volatilidade de </t>
    </r>
    <r>
      <rPr>
        <b/>
        <sz val="11"/>
        <color theme="1"/>
        <rFont val="Calibri"/>
        <family val="2"/>
        <scheme val="minor"/>
      </rPr>
      <t>preço de combustíveis</t>
    </r>
    <r>
      <rPr>
        <sz val="11"/>
        <color theme="1"/>
        <rFont val="Calibri"/>
        <family val="2"/>
        <scheme val="minor"/>
      </rPr>
      <t xml:space="preserve">; (b) o cadastramento/exclusão de beneficiários da </t>
    </r>
    <r>
      <rPr>
        <b/>
        <sz val="11"/>
        <color theme="1"/>
        <rFont val="Calibri"/>
        <family val="2"/>
        <scheme val="minor"/>
      </rPr>
      <t>tarifa social</t>
    </r>
    <r>
      <rPr>
        <sz val="11"/>
        <color theme="1"/>
        <rFont val="Calibri"/>
        <family val="2"/>
        <scheme val="minor"/>
      </rPr>
      <t xml:space="preserve"> e; (c) confirmação da ampliação de</t>
    </r>
    <r>
      <rPr>
        <b/>
        <sz val="11"/>
        <color theme="1"/>
        <rFont val="Calibri"/>
        <family val="2"/>
        <scheme val="minor"/>
      </rPr>
      <t xml:space="preserve"> descontos</t>
    </r>
    <r>
      <rPr>
        <sz val="11"/>
        <color theme="1"/>
        <rFont val="Calibri"/>
        <family val="2"/>
        <scheme val="minor"/>
      </rPr>
      <t xml:space="preserve"> para novos agentes de carga/geração </t>
    </r>
    <r>
      <rPr>
        <b/>
        <sz val="11"/>
        <color theme="1"/>
        <rFont val="Calibri"/>
        <family val="2"/>
        <scheme val="minor"/>
      </rPr>
      <t>fonte incentivada.</t>
    </r>
  </si>
  <si>
    <r>
      <t xml:space="preserve">33. A diferença entre a previsão da carga e o montante alocado no desconto do ACRmed se deve às usinas que operam compondo o custo total de geração (valoradas na tarifa local pelo ACRmed), porém interligadas ao SIN (sem atender à carga dos isolados). Por esse motivo, o montante da geração valorado ao ACRmed é superior à carga dos sistemas isolados. Outro detalhe que cabe mencionar é o menor desconto financeiro de ACRmed que figuram a </t>
    </r>
    <r>
      <rPr>
        <b/>
        <sz val="11"/>
        <color theme="1"/>
        <rFont val="Calibri"/>
        <family val="2"/>
        <scheme val="minor"/>
      </rPr>
      <t xml:space="preserve">Equatorial Energia Amapá </t>
    </r>
    <r>
      <rPr>
        <sz val="11"/>
        <color theme="1"/>
        <rFont val="Calibri"/>
        <family val="2"/>
        <scheme val="minor"/>
      </rPr>
      <t xml:space="preserve">e a </t>
    </r>
    <r>
      <rPr>
        <b/>
        <sz val="11"/>
        <color theme="1"/>
        <rFont val="Calibri"/>
        <family val="2"/>
        <scheme val="minor"/>
      </rPr>
      <t>Equatorial – Pará</t>
    </r>
    <r>
      <rPr>
        <sz val="11"/>
        <color theme="1"/>
        <rFont val="Calibri"/>
        <family val="2"/>
        <scheme val="minor"/>
      </rPr>
      <t>, por força da Lei nº 14.146/2021, art. 4º-B.</t>
    </r>
  </si>
  <si>
    <r>
      <t xml:space="preserve">36. Observa-se uma diminuição da parcela “custo total combustíveis” de 2024 frente a 2023, mantendo a trajetória de queda observada no ano anterior. Isto porque a previsão do </t>
    </r>
    <r>
      <rPr>
        <b/>
        <sz val="11"/>
        <color theme="1"/>
        <rFont val="Calibri"/>
        <family val="2"/>
        <scheme val="minor"/>
      </rPr>
      <t xml:space="preserve">consumo de óleo diesel é inferior </t>
    </r>
    <r>
      <rPr>
        <sz val="11"/>
        <color theme="1"/>
        <rFont val="Calibri"/>
        <family val="2"/>
        <scheme val="minor"/>
      </rPr>
      <t>quando comparada com 2023, além da estimativa de</t>
    </r>
    <r>
      <rPr>
        <b/>
        <sz val="11"/>
        <color theme="1"/>
        <rFont val="Calibri"/>
        <family val="2"/>
        <scheme val="minor"/>
      </rPr>
      <t xml:space="preserve"> redução do preço do óleo</t>
    </r>
    <r>
      <rPr>
        <sz val="11"/>
        <color theme="1"/>
        <rFont val="Calibri"/>
        <family val="2"/>
        <scheme val="minor"/>
      </rPr>
      <t xml:space="preserve"> diesel.</t>
    </r>
  </si>
  <si>
    <r>
      <t xml:space="preserve">37. Adicional, registra-se que o cenário base de sensibilidade indicado pelo PEN SISOL para o </t>
    </r>
    <r>
      <rPr>
        <b/>
        <sz val="11"/>
        <color theme="1"/>
        <rFont val="Calibri"/>
        <family val="2"/>
        <scheme val="minor"/>
      </rPr>
      <t>controle de frequência</t>
    </r>
    <r>
      <rPr>
        <sz val="11"/>
        <color theme="1"/>
        <rFont val="Calibri"/>
        <family val="2"/>
        <scheme val="minor"/>
      </rPr>
      <t xml:space="preserve"> do parque gerador de Boa Vista (RR) considerou que este controle seria realizado pela UTE Jaguatirica. Entretanto, a UTE Jaguatirica ainda não está prestando este serviço, razão pela qual estamos considerando que o controle de frequência será realizado pela </t>
    </r>
    <r>
      <rPr>
        <b/>
        <sz val="11"/>
        <color theme="1"/>
        <rFont val="Calibri"/>
        <family val="2"/>
        <scheme val="minor"/>
      </rPr>
      <t>UTE Monte Cristo</t>
    </r>
    <r>
      <rPr>
        <sz val="11"/>
        <color theme="1"/>
        <rFont val="Calibri"/>
        <family val="2"/>
        <scheme val="minor"/>
      </rPr>
      <t xml:space="preserve">, o que implica em um </t>
    </r>
    <r>
      <rPr>
        <b/>
        <sz val="11"/>
        <color theme="1"/>
        <rFont val="Calibri"/>
        <family val="2"/>
        <scheme val="minor"/>
      </rPr>
      <t xml:space="preserve">acréscimo </t>
    </r>
    <r>
      <rPr>
        <sz val="11"/>
        <color theme="1"/>
        <rFont val="Calibri"/>
        <family val="2"/>
        <scheme val="minor"/>
      </rPr>
      <t xml:space="preserve">de aproximadamente </t>
    </r>
    <r>
      <rPr>
        <b/>
        <sz val="11"/>
        <color theme="1"/>
        <rFont val="Calibri"/>
        <family val="2"/>
        <scheme val="minor"/>
      </rPr>
      <t xml:space="preserve">R$ 132 milhões </t>
    </r>
    <r>
      <rPr>
        <sz val="11"/>
        <color theme="1"/>
        <rFont val="Calibri"/>
        <family val="2"/>
        <scheme val="minor"/>
      </rPr>
      <t>em relação ao caso base.</t>
    </r>
  </si>
  <si>
    <r>
      <t xml:space="preserve">38. Quanto a Parcela “Processos judiciais e honorários”, a CCEE encaminhou o montante de R$ 455.020.642,76 ao processo judicial nº 0029183-21.2009.4.01.3400. No entanto, para a instrução em tela, a ANEEL </t>
    </r>
    <r>
      <rPr>
        <b/>
        <sz val="11"/>
        <color theme="1"/>
        <rFont val="Calibri"/>
        <family val="2"/>
        <scheme val="minor"/>
      </rPr>
      <t>desconsidera o referido</t>
    </r>
    <r>
      <rPr>
        <sz val="11"/>
        <color theme="1"/>
        <rFont val="Calibri"/>
        <family val="2"/>
        <scheme val="minor"/>
      </rPr>
      <t xml:space="preserve"> montante, em razão de Cumprimento Provisório de Sentença, conforme detalhado na sessão “Decisões Judiciais no âmbito do orçamento da CCC”</t>
    </r>
  </si>
  <si>
    <t>De acordo com a desconsideração da Aneel visto que ainda é um cumprimento provisório.</t>
  </si>
  <si>
    <r>
      <t>39. Destaque-se, também, que não foram considerados no orçamento deste exercício a possível</t>
    </r>
    <r>
      <rPr>
        <b/>
        <sz val="11"/>
        <color theme="1"/>
        <rFont val="Calibri"/>
        <family val="2"/>
        <scheme val="minor"/>
      </rPr>
      <t xml:space="preserve"> importação de energia da Venezuela.</t>
    </r>
    <r>
      <rPr>
        <sz val="11"/>
        <color theme="1"/>
        <rFont val="Calibri"/>
        <family val="2"/>
        <scheme val="minor"/>
      </rPr>
      <t xml:space="preserve"> Caso a importação venha a acontecer, o custo total de geração em Roraima deve diminuir com a consequente diminuição do reembolso da CCC.</t>
    </r>
  </si>
  <si>
    <r>
      <t xml:space="preserve">40. Com relação ao detalhamento da formação do custo total de geração, os dados podem ser obtidos de forma detalhada na </t>
    </r>
    <r>
      <rPr>
        <b/>
        <sz val="11"/>
        <color theme="1"/>
        <rFont val="Calibri"/>
        <family val="2"/>
        <scheme val="minor"/>
      </rPr>
      <t>planilha</t>
    </r>
    <r>
      <rPr>
        <sz val="11"/>
        <color theme="1"/>
        <rFont val="Calibri"/>
        <family val="2"/>
        <scheme val="minor"/>
      </rPr>
      <t xml:space="preserve"> formulada pela</t>
    </r>
    <r>
      <rPr>
        <b/>
        <sz val="11"/>
        <color theme="1"/>
        <rFont val="Calibri"/>
        <family val="2"/>
        <scheme val="minor"/>
      </rPr>
      <t xml:space="preserve"> CCEE,</t>
    </r>
    <r>
      <rPr>
        <sz val="11"/>
        <color theme="1"/>
        <rFont val="Calibri"/>
        <family val="2"/>
        <scheme val="minor"/>
      </rPr>
      <t xml:space="preserve"> em anexo. Na planilha, é possível extrair qualquer parcela de custo, em base mensal, por tipo de despesa, empreendimento e por agente beneficiário.</t>
    </r>
  </si>
  <si>
    <r>
      <t>Queda de 1,42% na carga liderada pela Amazonas Energia. Principais cargas Boa Vista-RR(35,8%) e Amazonas(47,1%) que representam 82,9% da carga. Duas ações da Aneel são fundamentais para sua redução. 1- Intensificar ações de fiscalização para redução de perdas não técnicas na Amazonas Energia que alcançam absurdos e inaceitáveis 64,69% da energia vendida em BT (Sparta AME Reajuste 2022). 2-Acelerar a implantação da LT Manaus- Boa Vista que já se arrasta por mais de</t>
    </r>
    <r>
      <rPr>
        <sz val="11"/>
        <color rgb="FFFF0000"/>
        <rFont val="Calibri"/>
        <family val="2"/>
        <scheme val="minor"/>
      </rPr>
      <t xml:space="preserve"> </t>
    </r>
    <r>
      <rPr>
        <sz val="11"/>
        <rFont val="Calibri"/>
        <family val="2"/>
        <scheme val="minor"/>
      </rPr>
      <t>13</t>
    </r>
    <r>
      <rPr>
        <sz val="11"/>
        <color rgb="FFFF0000"/>
        <rFont val="Calibri"/>
        <family val="2"/>
        <scheme val="minor"/>
      </rPr>
      <t xml:space="preserve"> </t>
    </r>
    <r>
      <rPr>
        <sz val="11"/>
        <color theme="1"/>
        <rFont val="Calibri"/>
        <family val="2"/>
        <scheme val="minor"/>
      </rPr>
      <t>anos e necessita de acompanhamento e aceleração das obras.</t>
    </r>
  </si>
  <si>
    <r>
      <t>41. No orçamento de 2024 estão sendo considerados (i) os projetos que estão em</t>
    </r>
    <r>
      <rPr>
        <b/>
        <sz val="11"/>
        <color theme="1"/>
        <rFont val="Calibri"/>
        <family val="2"/>
        <scheme val="minor"/>
      </rPr>
      <t xml:space="preserve"> operação </t>
    </r>
    <r>
      <rPr>
        <sz val="11"/>
        <color theme="1"/>
        <rFont val="Calibri"/>
        <family val="2"/>
        <scheme val="minor"/>
      </rPr>
      <t xml:space="preserve">comercial e recebendo </t>
    </r>
    <r>
      <rPr>
        <b/>
        <sz val="11"/>
        <color theme="1"/>
        <rFont val="Calibri"/>
        <family val="2"/>
        <scheme val="minor"/>
      </rPr>
      <t>sub-rogação</t>
    </r>
    <r>
      <rPr>
        <sz val="11"/>
        <color theme="1"/>
        <rFont val="Calibri"/>
        <family val="2"/>
        <scheme val="minor"/>
      </rPr>
      <t xml:space="preserve"> e (ii) os projetos com </t>
    </r>
    <r>
      <rPr>
        <b/>
        <sz val="11"/>
        <color theme="1"/>
        <rFont val="Calibri"/>
        <family val="2"/>
        <scheme val="minor"/>
      </rPr>
      <t xml:space="preserve">sub-rogação </t>
    </r>
    <r>
      <rPr>
        <sz val="11"/>
        <color theme="1"/>
        <rFont val="Calibri"/>
        <family val="2"/>
        <scheme val="minor"/>
      </rPr>
      <t xml:space="preserve">e com </t>
    </r>
    <r>
      <rPr>
        <b/>
        <sz val="11"/>
        <color theme="1"/>
        <rFont val="Calibri"/>
        <family val="2"/>
        <scheme val="minor"/>
      </rPr>
      <t>obras em andamento</t>
    </r>
    <r>
      <rPr>
        <sz val="11"/>
        <color theme="1"/>
        <rFont val="Calibri"/>
        <family val="2"/>
        <scheme val="minor"/>
      </rPr>
      <t>. Não há projetos com pedido de sub-rogação em análise na ANEEL.</t>
    </r>
  </si>
  <si>
    <r>
      <t xml:space="preserve">47. O Decreto nº 7.246, de 28 de julho de 2010, previu, inicialmente, que o custo total da </t>
    </r>
    <r>
      <rPr>
        <b/>
        <sz val="11"/>
        <color theme="1"/>
        <rFont val="Calibri"/>
        <family val="2"/>
        <scheme val="minor"/>
      </rPr>
      <t xml:space="preserve">sobrecontratação </t>
    </r>
    <r>
      <rPr>
        <sz val="11"/>
        <color theme="1"/>
        <rFont val="Calibri"/>
        <family val="2"/>
        <scheme val="minor"/>
      </rPr>
      <t xml:space="preserve">de energia das distribuidoras seria </t>
    </r>
    <r>
      <rPr>
        <b/>
        <sz val="11"/>
        <color theme="1"/>
        <rFont val="Calibri"/>
        <family val="2"/>
        <scheme val="minor"/>
      </rPr>
      <t>arcado pela CCC</t>
    </r>
    <r>
      <rPr>
        <sz val="11"/>
        <color theme="1"/>
        <rFont val="Calibri"/>
        <family val="2"/>
        <scheme val="minor"/>
      </rPr>
      <t xml:space="preserve"> nos três anos subsequentes ao da respectiva interligação e, portanto, até 31 de dezembro de 2018, o resultado do mercado de curto prazo da Amazonas Energia seria alocado à CCC.</t>
    </r>
  </si>
  <si>
    <r>
      <t xml:space="preserve">48. Já o Decreto nº 10.050, de 9 de outubro de 2019, alterou o Decreto nº 7.246/2010 e dispôs que o custo decorrente da </t>
    </r>
    <r>
      <rPr>
        <b/>
        <sz val="11"/>
        <color theme="1"/>
        <rFont val="Calibri"/>
        <family val="2"/>
        <scheme val="minor"/>
      </rPr>
      <t xml:space="preserve">sobrecontratação involuntária </t>
    </r>
    <r>
      <rPr>
        <sz val="11"/>
        <color theme="1"/>
        <rFont val="Calibri"/>
        <family val="2"/>
        <scheme val="minor"/>
      </rPr>
      <t>no prazo de cinco anos subsequentes ao da respectiva interligação seriam atribuídos à CCC, o que se fez para os valores até o mês de dezembro de 2020.</t>
    </r>
  </si>
  <si>
    <r>
      <t xml:space="preserve">“Art. 4º-C. O ônus decorrente da </t>
    </r>
    <r>
      <rPr>
        <b/>
        <sz val="11"/>
        <color theme="1"/>
        <rFont val="Calibri"/>
        <family val="2"/>
        <scheme val="minor"/>
      </rPr>
      <t>sobrecontratação reconhecida pela Aneel como exposição involuntária</t>
    </r>
    <r>
      <rPr>
        <sz val="11"/>
        <color theme="1"/>
        <rFont val="Calibri"/>
        <family val="2"/>
        <scheme val="minor"/>
      </rPr>
      <t>, para as distribuidoras de energia elétrica prestadoras do serviço em Estados da Federação cujas capitais não estavam interligadas ao SIN em 9 de dezembro de 2009, a partir da interligação ao SIN, será repassado à CCC, mediante:</t>
    </r>
  </si>
  <si>
    <r>
      <t xml:space="preserve">50. De forma complementar, a Portaria MME nº 15/2021, permitiu que o pagamento dos custos associados a sobrecontratação pudessem ser efetuados de forma antecipada, observando os parâmetros de PLD e de montante de energia sobrecontratado estimados até o próximo processo tarifário da distribuidora. A Portaria MME nº 38/GM/MME, de 23/03/2022, por sua vez, definiu que a apuração e </t>
    </r>
    <r>
      <rPr>
        <b/>
        <sz val="11"/>
        <color theme="1"/>
        <rFont val="Calibri"/>
        <family val="2"/>
        <scheme val="minor"/>
      </rPr>
      <t>repasse do efeito financeiro da sobrecontratação deve ser efetuado mensalmente.</t>
    </r>
  </si>
  <si>
    <r>
      <t xml:space="preserve">51. Neste contexto, o orçamento da CDE proposto considera a estimativa de dispêndios em 2024 com a </t>
    </r>
    <r>
      <rPr>
        <b/>
        <sz val="11"/>
        <color theme="1"/>
        <rFont val="Calibri"/>
        <family val="2"/>
        <scheme val="minor"/>
      </rPr>
      <t>sobrecontratação da Amazonas Energia no valor de R$ 1,08 bilhão</t>
    </r>
    <r>
      <rPr>
        <sz val="11"/>
        <color theme="1"/>
        <rFont val="Calibri"/>
        <family val="2"/>
        <scheme val="minor"/>
      </rPr>
      <t>. Cumpre destacar que este valor repercute principalmente a projeção do Preço de Liquidação de Diferenças – PLD, cujos cenários atuais indicam níveis próximos ao valor mínimo durante o ano de 2024, fato que implica em aumento da exposição financeira da concessionária.</t>
    </r>
  </si>
  <si>
    <r>
      <t xml:space="preserve">a. Resultado do Mercado de Curto Prazo para a </t>
    </r>
    <r>
      <rPr>
        <b/>
        <sz val="11"/>
        <color theme="1"/>
        <rFont val="Calibri"/>
        <family val="2"/>
        <scheme val="minor"/>
      </rPr>
      <t>Roraima Energia</t>
    </r>
    <r>
      <rPr>
        <sz val="11"/>
        <color theme="1"/>
        <rFont val="Calibri"/>
        <family val="2"/>
        <scheme val="minor"/>
      </rPr>
      <t xml:space="preserve">. </t>
    </r>
    <r>
      <rPr>
        <b/>
        <sz val="11"/>
        <color theme="1"/>
        <rFont val="Calibri"/>
        <family val="2"/>
        <scheme val="minor"/>
      </rPr>
      <t>Processo tarifário será homologado em jan/24</t>
    </r>
    <r>
      <rPr>
        <sz val="11"/>
        <color theme="1"/>
        <rFont val="Calibri"/>
        <family val="2"/>
        <scheme val="minor"/>
      </rPr>
      <t>;</t>
    </r>
  </si>
  <si>
    <r>
      <t>b. Resultado do Mercado de Curto Prazo e de Ressarcimento à</t>
    </r>
    <r>
      <rPr>
        <b/>
        <sz val="11"/>
        <color theme="1"/>
        <rFont val="Calibri"/>
        <family val="2"/>
        <scheme val="minor"/>
      </rPr>
      <t xml:space="preserve"> Equatorial Amapá </t>
    </r>
    <r>
      <rPr>
        <sz val="11"/>
        <color theme="1"/>
        <rFont val="Calibri"/>
        <family val="2"/>
        <scheme val="minor"/>
      </rPr>
      <t xml:space="preserve">da diferença de custos de energia indicada no parágrafo único do Art. 4ºB da Lei 12.111, associado a flexibilização dos parâmetros de perdas não técnicas. Valores a ser confirmado após homologação do processo tarifário da concessionária em </t>
    </r>
    <r>
      <rPr>
        <b/>
        <sz val="11"/>
        <color theme="1"/>
        <rFont val="Calibri"/>
        <family val="2"/>
        <scheme val="minor"/>
      </rPr>
      <t>dez/23.</t>
    </r>
  </si>
  <si>
    <r>
      <t xml:space="preserve">53. Outro ponto a destacar, é o </t>
    </r>
    <r>
      <rPr>
        <b/>
        <sz val="11"/>
        <color theme="1"/>
        <rFont val="Calibri"/>
        <family val="2"/>
        <scheme val="minor"/>
      </rPr>
      <t>saldo de R$ 2,6 bilhões</t>
    </r>
    <r>
      <rPr>
        <sz val="11"/>
        <color theme="1"/>
        <rFont val="Calibri"/>
        <family val="2"/>
        <scheme val="minor"/>
      </rPr>
      <t xml:space="preserve"> (na posição de agosto/2021) de</t>
    </r>
    <r>
      <rPr>
        <b/>
        <sz val="11"/>
        <color theme="1"/>
        <rFont val="Calibri"/>
        <family val="2"/>
        <scheme val="minor"/>
      </rPr>
      <t xml:space="preserve"> créditos que a Eletrobras</t>
    </r>
    <r>
      <rPr>
        <sz val="11"/>
        <color theme="1"/>
        <rFont val="Calibri"/>
        <family val="2"/>
        <scheme val="minor"/>
      </rPr>
      <t xml:space="preserve"> possui no âmbito das fiscalizações de reprocessamento de CCC, do período de julho/2009 a abril/2017 (ex-Distribuidoras beneficiárias: Amazonas Energia, Ceron, Eletroacre, Boa Vista), que deverá ser</t>
    </r>
    <r>
      <rPr>
        <b/>
        <sz val="11"/>
        <color theme="1"/>
        <rFont val="Calibri"/>
        <family val="2"/>
        <scheme val="minor"/>
      </rPr>
      <t xml:space="preserve"> reembolsado pela CCC à Eletrobras </t>
    </r>
    <r>
      <rPr>
        <sz val="11"/>
        <color theme="1"/>
        <rFont val="Calibri"/>
        <family val="2"/>
        <scheme val="minor"/>
      </rPr>
      <t>em sessenta parcelas mensais, com início de pagamento a partir do orçamento da CDE de 2022, conforme Despachos nos 798/2019, 690/2020, 701/2020, 732/2020, 1.704/2021, 2.981/2021, 2.982/2021 e 2.983/2021. Logo, para o exercício de 2024 a projeção de reembolso no âmbito dessas devoluções é de</t>
    </r>
    <r>
      <rPr>
        <b/>
        <sz val="11"/>
        <color theme="1"/>
        <rFont val="Calibri"/>
        <family val="2"/>
        <scheme val="minor"/>
      </rPr>
      <t xml:space="preserve"> R$ 534,09 milhões de amortização e R$ 105,55 de encargos financeiros.</t>
    </r>
  </si>
  <si>
    <r>
      <t xml:space="preserve">54. Destaca-se também, o saldo de </t>
    </r>
    <r>
      <rPr>
        <b/>
        <sz val="11"/>
        <color theme="1"/>
        <rFont val="Calibri"/>
        <family val="2"/>
        <scheme val="minor"/>
      </rPr>
      <t>R$ 116 milhões</t>
    </r>
    <r>
      <rPr>
        <sz val="11"/>
        <color theme="1"/>
        <rFont val="Calibri"/>
        <family val="2"/>
        <scheme val="minor"/>
      </rPr>
      <t xml:space="preserve"> (na posição de agosto/2021) de créditos que a </t>
    </r>
    <r>
      <rPr>
        <b/>
        <sz val="11"/>
        <color theme="1"/>
        <rFont val="Calibri"/>
        <family val="2"/>
        <scheme val="minor"/>
      </rPr>
      <t xml:space="preserve">Eletronorte </t>
    </r>
    <r>
      <rPr>
        <sz val="11"/>
        <color theme="1"/>
        <rFont val="Calibri"/>
        <family val="2"/>
        <scheme val="minor"/>
      </rPr>
      <t xml:space="preserve">possui no âmbito da fiscalização de CCC, do período de julho/2009 a abril/2017, que também deverá ser reembolsado pela CCC à Eletronorte em 60 (sessenta) parcelas mensais, com início de pagamento a partir do orçamento da CDE de 2022, conforme Despacho nº 2.980/2021. Logo, para o exercício de 2024 a projeção de reembolso no âmbito desse processo é de </t>
    </r>
    <r>
      <rPr>
        <b/>
        <sz val="11"/>
        <color theme="1"/>
        <rFont val="Calibri"/>
        <family val="2"/>
        <scheme val="minor"/>
      </rPr>
      <t>R$ 23,25 milhões e R$ 4,06 de encargos financeiros.</t>
    </r>
  </si>
  <si>
    <r>
      <t>55. Por fim, é importante ressaltar que no decorrer do exercício de 2024 serão finalizados diversos processos de</t>
    </r>
    <r>
      <rPr>
        <b/>
        <sz val="11"/>
        <color theme="1"/>
        <rFont val="Calibri"/>
        <family val="2"/>
        <scheme val="minor"/>
      </rPr>
      <t xml:space="preserve"> fiscalização</t>
    </r>
    <r>
      <rPr>
        <sz val="11"/>
        <color theme="1"/>
        <rFont val="Calibri"/>
        <family val="2"/>
        <scheme val="minor"/>
      </rPr>
      <t xml:space="preserve"> em andamento na ANEEL, no âmbito da CCC e da CDE. De forma geral, tal como adotado em anos anteriores, os resultados de fiscalização que concluírem por</t>
    </r>
    <r>
      <rPr>
        <b/>
        <sz val="11"/>
        <color theme="1"/>
        <rFont val="Calibri"/>
        <family val="2"/>
        <scheme val="minor"/>
      </rPr>
      <t xml:space="preserve"> incremento de receita para essas contas setoriais </t>
    </r>
    <r>
      <rPr>
        <sz val="11"/>
        <color theme="1"/>
        <rFont val="Calibri"/>
        <family val="2"/>
        <scheme val="minor"/>
      </rPr>
      <t>poderão ser observados ainda no âmbito da execução financeira do Orçamento de 2024, podendo ou não resultar em revisão extraordinária do orçamento anual, a depender da materialidade dos valores envolvidos. Por outro lado, aqueles que resultem em débito da CCC ou da CDE, em favor de agentes, serão encaminhados no âmbito da proposta orçamentária do exercício de 2025 em diante, em razão da não previsibilidade orçamentária e da necessidade de assegurar o equilíbrio econômico e financeiro das contas setoriais.</t>
    </r>
  </si>
  <si>
    <r>
      <t>56. Reforça-se que, para tanto, são considerados na proposta orçamentária e na execução orçamentária da CDE, apenas os efeitos dos processos encerrados da</t>
    </r>
    <r>
      <rPr>
        <b/>
        <sz val="11"/>
        <color theme="1"/>
        <rFont val="Calibri"/>
        <family val="2"/>
        <scheme val="minor"/>
      </rPr>
      <t xml:space="preserve"> fiscalização da ANEEL, após devida instrução processual </t>
    </r>
    <r>
      <rPr>
        <sz val="11"/>
        <color theme="1"/>
        <rFont val="Calibri"/>
        <family val="2"/>
        <scheme val="minor"/>
      </rPr>
      <t>que garanta o contraditório e ampla defesa às partes interessadas, e que em alguns casos dependerá de deliberação pela Diretoria Colegiada da ANEEL.</t>
    </r>
  </si>
  <si>
    <r>
      <t>(i) campanha de</t>
    </r>
    <r>
      <rPr>
        <b/>
        <sz val="11"/>
        <color theme="1"/>
        <rFont val="Calibri"/>
        <family val="2"/>
        <scheme val="minor"/>
      </rPr>
      <t xml:space="preserve"> fiscalização do P&amp;D/PEE</t>
    </r>
    <r>
      <rPr>
        <sz val="11"/>
        <color theme="1"/>
        <rFont val="Calibri"/>
        <family val="2"/>
        <scheme val="minor"/>
      </rPr>
      <t>, no âmbito do Despacho ANEEL nº 901/2021, atualmente em andamento para 40 agentes; e</t>
    </r>
  </si>
  <si>
    <r>
      <t xml:space="preserve">(ii) processo 48500.001269/2020, que trata do </t>
    </r>
    <r>
      <rPr>
        <b/>
        <sz val="11"/>
        <color theme="1"/>
        <rFont val="Calibri"/>
        <family val="2"/>
        <scheme val="minor"/>
      </rPr>
      <t>regime tributário de ICMS</t>
    </r>
    <r>
      <rPr>
        <sz val="11"/>
        <color theme="1"/>
        <rFont val="Calibri"/>
        <family val="2"/>
        <scheme val="minor"/>
      </rPr>
      <t xml:space="preserve"> na geração de energia no interior do Estado do Amazonas.</t>
    </r>
  </si>
  <si>
    <r>
      <t xml:space="preserve">Destaca-se que as informações recebidas mediante o Ofício Circular nº 001/2019-SRG-SFF/ANEEL, 05/12/201916, o qual se refere aos contratos de energia elétrica e potência associada vinculados aos Editais de Leilão nº 02/2016 estão sob avaliação das áreas envolvidas. Assim, diante das avaliações necessárias, inclusive de natureza jurídica, </t>
    </r>
    <r>
      <rPr>
        <b/>
        <sz val="11"/>
        <color theme="1"/>
        <rFont val="Calibri"/>
        <family val="2"/>
        <scheme val="minor"/>
      </rPr>
      <t>o resultado das fiscalizações poderá afetar o Orçamento da CDE</t>
    </r>
    <r>
      <rPr>
        <sz val="11"/>
        <color theme="1"/>
        <rFont val="Calibri"/>
        <family val="2"/>
        <scheme val="minor"/>
      </rPr>
      <t>, em 2024 ou anos posteriores, quando finalizado.</t>
    </r>
  </si>
  <si>
    <r>
      <t xml:space="preserve">58. No âmbito do processo judicial nº 0029183-21.2009.4.01.3400 e do </t>
    </r>
    <r>
      <rPr>
        <b/>
        <sz val="11"/>
        <color theme="1"/>
        <rFont val="Calibri"/>
        <family val="2"/>
        <scheme val="minor"/>
      </rPr>
      <t xml:space="preserve">Cumprimento Provisório de Sentença </t>
    </r>
    <r>
      <rPr>
        <sz val="11"/>
        <color theme="1"/>
        <rFont val="Calibri"/>
        <family val="2"/>
        <scheme val="minor"/>
      </rPr>
      <t>que lhe diz respeito (autuado sob o nº 0019695-61.2017.4.01.3400), a CCEE encaminhou o montante de</t>
    </r>
    <r>
      <rPr>
        <b/>
        <sz val="11"/>
        <color theme="1"/>
        <rFont val="Calibri"/>
        <family val="2"/>
        <scheme val="minor"/>
      </rPr>
      <t xml:space="preserve"> R$ 455.020.642,76</t>
    </r>
    <r>
      <rPr>
        <sz val="11"/>
        <color theme="1"/>
        <rFont val="Calibri"/>
        <family val="2"/>
        <scheme val="minor"/>
      </rPr>
      <t xml:space="preserve"> de provisionamento no orçamento da CDE do exercício de 2024, conforme destacado na Processos Judiciais e Honorários de Sucumbência.</t>
    </r>
  </si>
  <si>
    <r>
      <t xml:space="preserve">59. O juízo determinou o afastamento concreto das Resoluções Normativas ANEEL de nº 347/2009 e nº 427/2011, especificamente no que diz respeito às </t>
    </r>
    <r>
      <rPr>
        <b/>
        <sz val="11"/>
        <color theme="1"/>
        <rFont val="Calibri"/>
        <family val="2"/>
        <scheme val="minor"/>
      </rPr>
      <t>limitações de reembolso dos custos de aquisição de combustível</t>
    </r>
    <r>
      <rPr>
        <sz val="11"/>
        <color theme="1"/>
        <rFont val="Calibri"/>
        <family val="2"/>
        <scheme val="minor"/>
      </rPr>
      <t xml:space="preserve"> ali contidas. No entanto, observa-se que a discussão judicial </t>
    </r>
    <r>
      <rPr>
        <b/>
        <sz val="11"/>
        <color theme="1"/>
        <rFont val="Calibri"/>
        <family val="2"/>
        <scheme val="minor"/>
      </rPr>
      <t>ainda não está encerrada,</t>
    </r>
    <r>
      <rPr>
        <sz val="11"/>
        <color theme="1"/>
        <rFont val="Calibri"/>
        <family val="2"/>
        <scheme val="minor"/>
      </rPr>
      <t xml:space="preserve"> uma vez que houve a interposição de Recurso Especial ao STJ e de Recurso Extraordinário ao STF pela ANEEL, ambos ainda pendentes de admissão, e, o juízo já assinalou que “não haverá entrega de dinheiro até que sejam resolvidas todas as questões referentes ao cumprimento e trânsito definitivo em julgado”.</t>
    </r>
  </si>
  <si>
    <r>
      <t xml:space="preserve">60. Quanto a esse tema, é importante destacar que a </t>
    </r>
    <r>
      <rPr>
        <b/>
        <sz val="11"/>
        <color theme="1"/>
        <rFont val="Calibri"/>
        <family val="2"/>
        <scheme val="minor"/>
      </rPr>
      <t>SFF</t>
    </r>
    <r>
      <rPr>
        <sz val="11"/>
        <color theme="1"/>
        <rFont val="Calibri"/>
        <family val="2"/>
        <scheme val="minor"/>
      </rPr>
      <t xml:space="preserve"> instaurou o processo 48500.005528/2016-36 com o objetivo </t>
    </r>
    <r>
      <rPr>
        <b/>
        <sz val="11"/>
        <color theme="1"/>
        <rFont val="Calibri"/>
        <family val="2"/>
        <scheme val="minor"/>
      </rPr>
      <t xml:space="preserve">realizar a fiscalização </t>
    </r>
    <r>
      <rPr>
        <sz val="11"/>
        <color theme="1"/>
        <rFont val="Calibri"/>
        <family val="2"/>
        <scheme val="minor"/>
      </rPr>
      <t>e reprocessamento mensal dos benefícios da Conta de Consumo de Combustíveis – CCC, pagos à Rio Amazonas Energia S.A – RAESA, no período de 30 de julho de 2009 a 30 de abril de 2017.</t>
    </r>
  </si>
  <si>
    <t>Fiscalização da Aneel e da ANP são fundamentais para o processo de controle do uso de combustíveis.</t>
  </si>
  <si>
    <r>
      <t xml:space="preserve">“(...) aprovar o </t>
    </r>
    <r>
      <rPr>
        <b/>
        <sz val="11"/>
        <color theme="1"/>
        <rFont val="Calibri"/>
        <family val="2"/>
        <scheme val="minor"/>
      </rPr>
      <t>resultado da fiscalização</t>
    </r>
    <r>
      <rPr>
        <sz val="11"/>
        <color theme="1"/>
        <rFont val="Calibri"/>
        <family val="2"/>
        <scheme val="minor"/>
      </rPr>
      <t xml:space="preserve"> e do reprocessamento mensal da conta de Consumo de Combustíveis – CCC efetuados para a Rio Amazonas Energia S.A., cadastrada sob o CNPJ 07.386.098/0001-06 no período de 30 de julho de 2009 a 30 de abril de 2017, considerando a decisão exarada no Processo Judicial nº 0019695-61.2017.4.01.3400, homologando o crédito do montante histórico de R$ 32.781.142,50 (Trinta e Dois Milhões e Setecentos e Oitenta e Um Mil e Cento e Quarenta e Dois Reais e Cinquenta Centavos) que, após atualização mensal pelo IPCA-E, data-base de março/2022, resulta em </t>
    </r>
    <r>
      <rPr>
        <b/>
        <sz val="11"/>
        <color theme="1"/>
        <rFont val="Calibri"/>
        <family val="2"/>
        <scheme val="minor"/>
      </rPr>
      <t>R$ 89.965.975,05</t>
    </r>
    <r>
      <rPr>
        <sz val="11"/>
        <color theme="1"/>
        <rFont val="Calibri"/>
        <family val="2"/>
        <scheme val="minor"/>
      </rPr>
      <t xml:space="preserve"> (Oitenta e Nove Milhões e Novecentos e Sessenta e Cinco Mil e Novecentos e Setenta e Cinco Reais e Cinco Centavos) a ser reembolsado à Rio Amazonas Energia S.A, no âmbito da execução orçamentária da CDE durante os exercícios de 2022 e 2023, com a devida atualização pelo IPCA-E.”</t>
    </r>
  </si>
  <si>
    <t>Importante que se cite qual foi a principal causa da diferença apontada para ser devolvida ao gerador.</t>
  </si>
  <si>
    <r>
      <t>62. Em obediência à decisão judicial em vigor, a fiscalização não considerou os regulamentos da ANEEL que tratam dos reembolsos da CCC, tendo aplicado, então, somente as diretrizes gerais da Lei nº 12.111/2009 e o Decreto nº 7.246/2010. E, ainda, que o período em avaliação pela fiscalização é de</t>
    </r>
    <r>
      <rPr>
        <b/>
        <sz val="11"/>
        <color theme="1"/>
        <rFont val="Calibri"/>
        <family val="2"/>
        <scheme val="minor"/>
      </rPr>
      <t xml:space="preserve"> julho/2009 a abril/2017</t>
    </r>
    <r>
      <rPr>
        <sz val="11"/>
        <color theme="1"/>
        <rFont val="Calibri"/>
        <family val="2"/>
        <scheme val="minor"/>
      </rPr>
      <t>, ou seja, abrange as competências do contencioso jurídico impetrado pela RAESA, que são os exercícios de 2011 a 2017, conforme o pleito apresentado pela empresa no âmbito da ação judicial.</t>
    </r>
  </si>
  <si>
    <r>
      <t xml:space="preserve">63. A instrução do referido processo de fiscalização, após os devidos trâmites técnicos e observância ao contraditório e ampla defesa do agente fiscalizado, foi concluída pelas áreas técnicas por meio da Nota Técnica nº 64/2022-SFF-SFG-SRG/ANEEL/2022, aprovado pela Diretoria da ANEEL, por meio do Despacho nº 2.204/2022, tendo o resultado </t>
    </r>
    <r>
      <rPr>
        <b/>
        <sz val="11"/>
        <color theme="1"/>
        <rFont val="Calibri"/>
        <family val="2"/>
        <scheme val="minor"/>
      </rPr>
      <t>considerado o inteiro teor Decisão Judicial,</t>
    </r>
    <r>
      <rPr>
        <sz val="11"/>
        <color theme="1"/>
        <rFont val="Calibri"/>
        <family val="2"/>
        <scheme val="minor"/>
      </rPr>
      <t xml:space="preserve"> em </t>
    </r>
    <r>
      <rPr>
        <b/>
        <sz val="11"/>
        <color theme="1"/>
        <rFont val="Calibri"/>
        <family val="2"/>
        <scheme val="minor"/>
      </rPr>
      <t>caráter provisório</t>
    </r>
    <r>
      <rPr>
        <sz val="11"/>
        <color theme="1"/>
        <rFont val="Calibri"/>
        <family val="2"/>
        <scheme val="minor"/>
      </rPr>
      <t>, em favor da RAESA, objeto do Mandado de Segurança nº 0029183-21.2009.4.01.3400, que afastou a aplicabilidade dos regulamentos da ANEEL no âmbito dos reembolsos.</t>
    </r>
  </si>
  <si>
    <r>
      <t xml:space="preserve">64. Assim, com a publicação do Despacho nº 2.204/2022, a </t>
    </r>
    <r>
      <rPr>
        <b/>
        <sz val="11"/>
        <color theme="1"/>
        <rFont val="Calibri"/>
        <family val="2"/>
        <scheme val="minor"/>
      </rPr>
      <t>CCEE realizou os desembolsos da CCC à RAESA</t>
    </r>
    <r>
      <rPr>
        <sz val="11"/>
        <color theme="1"/>
        <rFont val="Calibri"/>
        <family val="2"/>
        <scheme val="minor"/>
      </rPr>
      <t>, no decorrer dos exercícios de 2022 e 2023, conforme o disposto no Despacho.</t>
    </r>
  </si>
  <si>
    <r>
      <t>Nesse sentido, considerando as tratativas da fiscalização no âmbito do processo judicial nº 0029183-21.2009.4.01.3400 e do Cumprimento Provisório de Sentença que lhe diz respeito, o Despacho nº 2.204/2022, o qual a Diretoria da ANEEL aprovou os resultados do referido processo de fiscalização, e, em conformidade com a deliberação do Orçamento da CDE do exercício de 2022,</t>
    </r>
    <r>
      <rPr>
        <b/>
        <sz val="11"/>
        <color theme="1"/>
        <rFont val="Calibri"/>
        <family val="2"/>
        <scheme val="minor"/>
      </rPr>
      <t xml:space="preserve"> não é razoável considerar o montante de R$ 455.020.642,76</t>
    </r>
    <r>
      <rPr>
        <sz val="11"/>
        <color theme="1"/>
        <rFont val="Calibri"/>
        <family val="2"/>
        <scheme val="minor"/>
      </rPr>
      <t xml:space="preserve"> provisionado pela CCEE na rubrica da CCC “ “Processos judiciais e honorários”” como estimativa de custo a ser provisionado para a CCC para desembolso à RAESA.</t>
    </r>
  </si>
  <si>
    <t>De acordo com a análise da Aneel de que os valores reembolsados devem ser limitados às realidades apontadas.</t>
  </si>
  <si>
    <r>
      <t xml:space="preserve">65. A Lei nº 13.360, de 17 de novembro de 2016, alterou diversos dispositivos da legislação setorial, dentre eles o art. 13 da Lei nº 10.438, de 26 de abril de 2002. Em relação ao subsídio da CDE para o carvão mineral nacional, tais alterações promoveram nova sistemática de cálculo do valor anual destinado para </t>
    </r>
    <r>
      <rPr>
        <b/>
        <sz val="11"/>
        <color theme="1"/>
        <rFont val="Calibri"/>
        <family val="2"/>
        <scheme val="minor"/>
      </rPr>
      <t xml:space="preserve">compra mínima do carvão mineral </t>
    </r>
    <r>
      <rPr>
        <sz val="11"/>
        <color theme="1"/>
        <rFont val="Calibri"/>
        <family val="2"/>
        <scheme val="minor"/>
      </rPr>
      <t>estipulados nos contratos firmados entre as minas produtoras do carvão e as usinas termelétricas a carvão, vigentes na data de publicação da Lei nº 10.438/2002. O Decreto nº 9.022, de 31/3/17, também trouxe nova regulamentação para a CDE.</t>
    </r>
  </si>
  <si>
    <r>
      <t xml:space="preserve">66. Em função da nova legislação, a Resolução Normativa nº 500/2012, a qual tratava do reembolso pela CDE dos custos relativos ao carvão mineral nacional, foi substituída pela Resolução Normativa nº 801/2017, a qual foi consolidada, em 2022, na Resolução Normativa nº 1.016 (REN 1.016). De acordo com o novo ordenamento jurídico, a quantidade de carvão anualmente reembolsada pela CDE (Qefetiva) é o resultado da soma da </t>
    </r>
    <r>
      <rPr>
        <b/>
        <sz val="11"/>
        <color theme="1"/>
        <rFont val="Calibri"/>
        <family val="2"/>
        <scheme val="minor"/>
      </rPr>
      <t>compra mínima</t>
    </r>
    <r>
      <rPr>
        <sz val="11"/>
        <color theme="1"/>
        <rFont val="Calibri"/>
        <family val="2"/>
        <scheme val="minor"/>
      </rPr>
      <t xml:space="preserve"> estipulada em contrato (Qcompra) e do </t>
    </r>
    <r>
      <rPr>
        <b/>
        <sz val="11"/>
        <color theme="1"/>
        <rFont val="Calibri"/>
        <family val="2"/>
        <scheme val="minor"/>
      </rPr>
      <t>estoque estratégico</t>
    </r>
    <r>
      <rPr>
        <sz val="11"/>
        <color theme="1"/>
        <rFont val="Calibri"/>
        <family val="2"/>
        <scheme val="minor"/>
      </rPr>
      <t xml:space="preserve"> (Eestr), e da </t>
    </r>
    <r>
      <rPr>
        <b/>
        <sz val="11"/>
        <color theme="1"/>
        <rFont val="Calibri"/>
        <family val="2"/>
        <scheme val="minor"/>
      </rPr>
      <t>subtração de um quinto do estoque histórico</t>
    </r>
    <r>
      <rPr>
        <sz val="11"/>
        <color theme="1"/>
        <rFont val="Calibri"/>
        <family val="2"/>
        <scheme val="minor"/>
      </rPr>
      <t xml:space="preserve"> (Ehist) e da</t>
    </r>
    <r>
      <rPr>
        <b/>
        <sz val="11"/>
        <color theme="1"/>
        <rFont val="Calibri"/>
        <family val="2"/>
        <scheme val="minor"/>
      </rPr>
      <t xml:space="preserve"> totalidade do estoque</t>
    </r>
    <r>
      <rPr>
        <sz val="11"/>
        <color theme="1"/>
        <rFont val="Calibri"/>
        <family val="2"/>
        <scheme val="minor"/>
      </rPr>
      <t xml:space="preserve"> de carvão mineral custeado pela CDE e n</t>
    </r>
    <r>
      <rPr>
        <b/>
        <sz val="11"/>
        <color theme="1"/>
        <rFont val="Calibri"/>
        <family val="2"/>
        <scheme val="minor"/>
      </rPr>
      <t>ão consumido no ano anterior</t>
    </r>
    <r>
      <rPr>
        <sz val="11"/>
        <color theme="1"/>
        <rFont val="Calibri"/>
        <family val="2"/>
        <scheme val="minor"/>
      </rPr>
      <t xml:space="preserve"> (Ea-1). Aos valores relativos à compra mínima do carvão (Qcompra) e às compras de combustíveis secundários deve-se aplicar o percentual de</t>
    </r>
    <r>
      <rPr>
        <b/>
        <sz val="11"/>
        <color theme="1"/>
        <rFont val="Calibri"/>
        <family val="2"/>
        <scheme val="minor"/>
      </rPr>
      <t xml:space="preserve"> eficiência energética.</t>
    </r>
  </si>
  <si>
    <r>
      <t>67. Aqui, observa-se que o estoque histórico (Ehist) se refere a reembolsos de carvão pagos pela CDE até 31/12/2016, todavia, sem a correspondente geração por parte das usinas. Para evitar novos acúmulos, cabe à parcela Ea-1 (a partir do ano de 2017) descontar do orçamento da CDE do ano X os valores reembolsados pela CDE e não consumidos pela empresa no ano X-1. A parcela relativa ao estoque estratégico (Eestr) se refere a uma reserva técnica de carvão para utilização em situações críticas, já reembolsada pela CDE em 2018,</t>
    </r>
    <r>
      <rPr>
        <b/>
        <sz val="11"/>
        <color theme="1"/>
        <rFont val="Calibri"/>
        <family val="2"/>
        <scheme val="minor"/>
      </rPr>
      <t xml:space="preserve"> não cabendo reembolsos adicionais</t>
    </r>
    <r>
      <rPr>
        <sz val="11"/>
        <color theme="1"/>
        <rFont val="Calibri"/>
        <family val="2"/>
        <scheme val="minor"/>
      </rPr>
      <t xml:space="preserve"> uma vez que é de responsabilidade da empresa recompor esse montante sempre que for utilizado. Destaca-se que em 2022 foi descontada a última parcela do estoque histórico (Ehist).</t>
    </r>
  </si>
  <si>
    <r>
      <t xml:space="preserve">68. Com relação ao processo de fiscalização concluído em 2020 pela ANEEL, referente ao reprocessamento dos benefícios da CDE no custeio do carvão mineral no período de 1º/01/2011 a 30/4/2017, e a apuração do estoque do carvão reembolsado pela CDE, nas posições de 31/12/2016 e 31/12/2017, registra-se que as </t>
    </r>
    <r>
      <rPr>
        <b/>
        <sz val="11"/>
        <color theme="1"/>
        <rFont val="Calibri"/>
        <family val="2"/>
        <scheme val="minor"/>
      </rPr>
      <t xml:space="preserve">compensações </t>
    </r>
    <r>
      <rPr>
        <sz val="11"/>
        <color theme="1"/>
        <rFont val="Calibri"/>
        <family val="2"/>
        <scheme val="minor"/>
      </rPr>
      <t>e as entradas de recursos referentes às empresas Diamante (Despacho nº 2.210/2020) e Copel (Despacho nº 2.218/2020)</t>
    </r>
    <r>
      <rPr>
        <b/>
        <sz val="11"/>
        <color theme="1"/>
        <rFont val="Calibri"/>
        <family val="2"/>
        <scheme val="minor"/>
      </rPr>
      <t xml:space="preserve"> foram concluídas em 2022</t>
    </r>
    <r>
      <rPr>
        <sz val="11"/>
        <color theme="1"/>
        <rFont val="Calibri"/>
        <family val="2"/>
        <scheme val="minor"/>
      </rPr>
      <t>.</t>
    </r>
  </si>
  <si>
    <t>Qual a justificativa da decisão judicial ter suspenso o resultado da fiscalização técnica da Aneel?</t>
  </si>
  <si>
    <r>
      <t xml:space="preserve">69. Entretanto, ressalta-se que o </t>
    </r>
    <r>
      <rPr>
        <b/>
        <sz val="11"/>
        <color theme="1"/>
        <rFont val="Calibri"/>
        <family val="2"/>
        <scheme val="minor"/>
      </rPr>
      <t xml:space="preserve">resultado da fiscalização </t>
    </r>
    <r>
      <rPr>
        <sz val="11"/>
        <color theme="1"/>
        <rFont val="Calibri"/>
        <family val="2"/>
        <scheme val="minor"/>
      </rPr>
      <t>da CGT Eletrosul (Despacho nº 2.616/2020), o qual foi</t>
    </r>
    <r>
      <rPr>
        <b/>
        <sz val="11"/>
        <color theme="1"/>
        <rFont val="Calibri"/>
        <family val="2"/>
        <scheme val="minor"/>
      </rPr>
      <t xml:space="preserve"> suspenso</t>
    </r>
    <r>
      <rPr>
        <sz val="11"/>
        <color theme="1"/>
        <rFont val="Calibri"/>
        <family val="2"/>
        <scheme val="minor"/>
      </rPr>
      <t xml:space="preserve"> por meio do Despacho nº 295, de 04 de fevereiro de 2021, em decorrência de </t>
    </r>
    <r>
      <rPr>
        <b/>
        <sz val="11"/>
        <color theme="1"/>
        <rFont val="Calibri"/>
        <family val="2"/>
        <scheme val="minor"/>
      </rPr>
      <t xml:space="preserve">decisão judicial </t>
    </r>
    <r>
      <rPr>
        <sz val="11"/>
        <color theme="1"/>
        <rFont val="Calibri"/>
        <family val="2"/>
        <scheme val="minor"/>
      </rPr>
      <t>não foi considerado nos orçamentos dos anos anteriores. Contudo, recentemente, a Diretoria Colegiada decidiu a respeito do recurso administrativo por meio do Despacho nº 3.240/2023, revogando o Despacho nº 295/2021.</t>
    </r>
  </si>
  <si>
    <r>
      <t>70. Assim as</t>
    </r>
    <r>
      <rPr>
        <b/>
        <sz val="11"/>
        <color theme="1"/>
        <rFont val="Calibri"/>
        <family val="2"/>
        <scheme val="minor"/>
      </rPr>
      <t xml:space="preserve"> deliberações</t>
    </r>
    <r>
      <rPr>
        <sz val="11"/>
        <color theme="1"/>
        <rFont val="Calibri"/>
        <family val="2"/>
        <scheme val="minor"/>
      </rPr>
      <t xml:space="preserve"> contidas no Despacho nº 2.616/2020 </t>
    </r>
    <r>
      <rPr>
        <b/>
        <sz val="11"/>
        <color theme="1"/>
        <rFont val="Calibri"/>
        <family val="2"/>
        <scheme val="minor"/>
      </rPr>
      <t>voltam a ter validade</t>
    </r>
    <r>
      <rPr>
        <sz val="11"/>
        <color theme="1"/>
        <rFont val="Calibri"/>
        <family val="2"/>
        <scheme val="minor"/>
      </rPr>
      <t xml:space="preserve">, bem como, as deliberações complementares no Despacho nº 3.240/2023. Conforme informado pela CCEE, o </t>
    </r>
    <r>
      <rPr>
        <b/>
        <sz val="11"/>
        <color theme="1"/>
        <rFont val="Calibri"/>
        <family val="2"/>
        <scheme val="minor"/>
      </rPr>
      <t>montante a ser restituído à Conta CDE</t>
    </r>
    <r>
      <rPr>
        <sz val="11"/>
        <color theme="1"/>
        <rFont val="Calibri"/>
        <family val="2"/>
        <scheme val="minor"/>
      </rPr>
      <t xml:space="preserve">, decorrente do Despacho nº 2.616/2020, ocorrerá em 36 parcelas mensais, o qual foi reiniciado em outubro/2023. Adicionalmente, o Despacho nº 3.240/2023 retificou os montantes referente ao </t>
    </r>
    <r>
      <rPr>
        <b/>
        <sz val="11"/>
        <color theme="1"/>
        <rFont val="Calibri"/>
        <family val="2"/>
        <scheme val="minor"/>
      </rPr>
      <t xml:space="preserve">estoque histórico </t>
    </r>
    <r>
      <rPr>
        <sz val="11"/>
        <color theme="1"/>
        <rFont val="Calibri"/>
        <family val="2"/>
        <scheme val="minor"/>
      </rPr>
      <t>e Ea-1 aplicado em 2018, resultando em uma</t>
    </r>
    <r>
      <rPr>
        <b/>
        <sz val="11"/>
        <color theme="1"/>
        <rFont val="Calibri"/>
        <family val="2"/>
        <scheme val="minor"/>
      </rPr>
      <t xml:space="preserve"> devolução à CGT Eletrosul 956 mil toneladas em 24 vezes,</t>
    </r>
    <r>
      <rPr>
        <sz val="11"/>
        <color theme="1"/>
        <rFont val="Calibri"/>
        <family val="2"/>
        <scheme val="minor"/>
      </rPr>
      <t xml:space="preserve"> tendo início em outubro/2023.</t>
    </r>
  </si>
  <si>
    <r>
      <t xml:space="preserve">71. A tabela abaixo resume os principais valores que compõem a </t>
    </r>
    <r>
      <rPr>
        <b/>
        <sz val="11"/>
        <color theme="1"/>
        <rFont val="Calibri"/>
        <family val="2"/>
        <scheme val="minor"/>
      </rPr>
      <t>estimativa de reembolso anual</t>
    </r>
    <r>
      <rPr>
        <sz val="11"/>
        <color theme="1"/>
        <rFont val="Calibri"/>
        <family val="2"/>
        <scheme val="minor"/>
      </rPr>
      <t xml:space="preserve"> referente à competência do ano de 2024, o qual é utilizado no cálculo do orçamento da CDE Carvão. Destaca-se que: não cabe mais reembolso para a parcela de estoque estratégico (Eestr) e nem devolução do estoque histórico; os valores referentes à parcela Ea-1 (que tratam da previsão de estoque no dia 31/12/23) e aos custos que compõe os combustíveis secundários foram informados pelas empresas à CCEE, cabendo análise por parte da fiscalização em momento oportuno.</t>
    </r>
  </si>
  <si>
    <r>
      <t xml:space="preserve">73. Dado o exposto acima, o orçamento da CDE de 2024 previsto para </t>
    </r>
    <r>
      <rPr>
        <b/>
        <sz val="11"/>
        <color theme="1"/>
        <rFont val="Calibri"/>
        <family val="2"/>
        <scheme val="minor"/>
      </rPr>
      <t>reembolso do carvão mineral nacional é de R$ 1.216.688.534.</t>
    </r>
    <r>
      <rPr>
        <sz val="11"/>
        <color theme="1"/>
        <rFont val="Calibri"/>
        <family val="2"/>
        <scheme val="minor"/>
      </rPr>
      <t xml:space="preserve"> Este montante previsto em 2024 é superior ao orçamento de 2023 em </t>
    </r>
    <r>
      <rPr>
        <b/>
        <sz val="11"/>
        <color theme="1"/>
        <rFont val="Calibri"/>
        <family val="2"/>
        <scheme val="minor"/>
      </rPr>
      <t>8% em decorrência, principalmente, dos reajustes</t>
    </r>
    <r>
      <rPr>
        <sz val="11"/>
        <color theme="1"/>
        <rFont val="Calibri"/>
        <family val="2"/>
        <scheme val="minor"/>
      </rPr>
      <t xml:space="preserve"> nos preços do carvão mineral nacional.</t>
    </r>
  </si>
  <si>
    <r>
      <t>74. Trata-se da função da</t>
    </r>
    <r>
      <rPr>
        <b/>
        <sz val="11"/>
        <color theme="1"/>
        <rFont val="Calibri"/>
        <family val="2"/>
        <scheme val="minor"/>
      </rPr>
      <t xml:space="preserve"> CDE de compensar descontos tarifários</t>
    </r>
    <r>
      <rPr>
        <sz val="11"/>
        <color theme="1"/>
        <rFont val="Calibri"/>
        <family val="2"/>
        <scheme val="minor"/>
      </rPr>
      <t xml:space="preserve"> concedidos aos usuários do serviço público de distribuição de energia elétrica. Os descontos da Tarifa Social de Energia Elétrica –</t>
    </r>
    <r>
      <rPr>
        <b/>
        <sz val="11"/>
        <color theme="1"/>
        <rFont val="Calibri"/>
        <family val="2"/>
        <scheme val="minor"/>
      </rPr>
      <t xml:space="preserve"> TSEE </t>
    </r>
    <r>
      <rPr>
        <sz val="11"/>
        <color theme="1"/>
        <rFont val="Calibri"/>
        <family val="2"/>
        <scheme val="minor"/>
      </rPr>
      <t xml:space="preserve">são aplicáveis aos consumidores da subclasse residencial Baixa Renda. Os </t>
    </r>
    <r>
      <rPr>
        <b/>
        <sz val="11"/>
        <color theme="1"/>
        <rFont val="Calibri"/>
        <family val="2"/>
        <scheme val="minor"/>
      </rPr>
      <t xml:space="preserve">demais descontos </t>
    </r>
    <r>
      <rPr>
        <sz val="11"/>
        <color theme="1"/>
        <rFont val="Calibri"/>
        <family val="2"/>
        <scheme val="minor"/>
      </rPr>
      <t xml:space="preserve">são concedidos aos seguintes usuários: (i) gerador e consumidor de </t>
    </r>
    <r>
      <rPr>
        <b/>
        <sz val="11"/>
        <color theme="1"/>
        <rFont val="Calibri"/>
        <family val="2"/>
        <scheme val="minor"/>
      </rPr>
      <t>fonte incentivada</t>
    </r>
    <r>
      <rPr>
        <sz val="11"/>
        <color theme="1"/>
        <rFont val="Calibri"/>
        <family val="2"/>
        <scheme val="minor"/>
      </rPr>
      <t xml:space="preserve">; (ii) atividade de </t>
    </r>
    <r>
      <rPr>
        <b/>
        <sz val="11"/>
        <color theme="1"/>
        <rFont val="Calibri"/>
        <family val="2"/>
        <scheme val="minor"/>
      </rPr>
      <t>irrigação</t>
    </r>
    <r>
      <rPr>
        <sz val="11"/>
        <color theme="1"/>
        <rFont val="Calibri"/>
        <family val="2"/>
        <scheme val="minor"/>
      </rPr>
      <t xml:space="preserve"> e aquicultura em horário especial; (iii) agente de </t>
    </r>
    <r>
      <rPr>
        <b/>
        <sz val="11"/>
        <color theme="1"/>
        <rFont val="Calibri"/>
        <family val="2"/>
        <scheme val="minor"/>
      </rPr>
      <t>distribuição de pequeno porte</t>
    </r>
    <r>
      <rPr>
        <sz val="11"/>
        <color theme="1"/>
        <rFont val="Calibri"/>
        <family val="2"/>
        <scheme val="minor"/>
      </rPr>
      <t xml:space="preserve">; (iv) serviço público de </t>
    </r>
    <r>
      <rPr>
        <b/>
        <sz val="11"/>
        <color theme="1"/>
        <rFont val="Calibri"/>
        <family val="2"/>
        <scheme val="minor"/>
      </rPr>
      <t>água</t>
    </r>
    <r>
      <rPr>
        <sz val="11"/>
        <color theme="1"/>
        <rFont val="Calibri"/>
        <family val="2"/>
        <scheme val="minor"/>
      </rPr>
      <t>, esgoto e saneamento; (v) classe</t>
    </r>
    <r>
      <rPr>
        <b/>
        <sz val="11"/>
        <color theme="1"/>
        <rFont val="Calibri"/>
        <family val="2"/>
        <scheme val="minor"/>
      </rPr>
      <t xml:space="preserve"> rural</t>
    </r>
    <r>
      <rPr>
        <sz val="11"/>
        <color theme="1"/>
        <rFont val="Calibri"/>
        <family val="2"/>
        <scheme val="minor"/>
      </rPr>
      <t>; (vi) subclasse</t>
    </r>
    <r>
      <rPr>
        <b/>
        <sz val="11"/>
        <color theme="1"/>
        <rFont val="Calibri"/>
        <family val="2"/>
        <scheme val="minor"/>
      </rPr>
      <t xml:space="preserve"> cooperativa </t>
    </r>
    <r>
      <rPr>
        <sz val="11"/>
        <color theme="1"/>
        <rFont val="Calibri"/>
        <family val="2"/>
        <scheme val="minor"/>
      </rPr>
      <t xml:space="preserve">de eletrificação rural; e (vii) subclasse serviço público de </t>
    </r>
    <r>
      <rPr>
        <b/>
        <sz val="11"/>
        <color theme="1"/>
        <rFont val="Calibri"/>
        <family val="2"/>
        <scheme val="minor"/>
      </rPr>
      <t>irrigação</t>
    </r>
    <r>
      <rPr>
        <sz val="11"/>
        <color theme="1"/>
        <rFont val="Calibri"/>
        <family val="2"/>
        <scheme val="minor"/>
      </rPr>
      <t>.</t>
    </r>
  </si>
  <si>
    <r>
      <t>75. A partir de</t>
    </r>
    <r>
      <rPr>
        <b/>
        <sz val="11"/>
        <color theme="1"/>
        <rFont val="Calibri"/>
        <family val="2"/>
        <scheme val="minor"/>
      </rPr>
      <t xml:space="preserve"> 2022 ocorreu um incremento significativo na quantidade de famílias beneficiadas</t>
    </r>
    <r>
      <rPr>
        <sz val="11"/>
        <color theme="1"/>
        <rFont val="Calibri"/>
        <family val="2"/>
        <scheme val="minor"/>
      </rPr>
      <t xml:space="preserve">, tanto em função da Lei nº 14.203, de 2021, regulada pela REN nº 953, de 2021, que tornou obrigatória a </t>
    </r>
    <r>
      <rPr>
        <b/>
        <sz val="11"/>
        <color theme="1"/>
        <rFont val="Calibri"/>
        <family val="2"/>
        <scheme val="minor"/>
      </rPr>
      <t>inscrição automática d</t>
    </r>
    <r>
      <rPr>
        <sz val="11"/>
        <color theme="1"/>
        <rFont val="Calibri"/>
        <family val="2"/>
        <scheme val="minor"/>
      </rPr>
      <t xml:space="preserve">os beneficiários da TSEE, como também pelo cenário socioeconômico do País. De dezembro/2021 a janeiro/2023 o número de famílias beneficiadas passou para cerca de </t>
    </r>
    <r>
      <rPr>
        <b/>
        <sz val="11"/>
        <color theme="1"/>
        <rFont val="Calibri"/>
        <family val="2"/>
        <scheme val="minor"/>
      </rPr>
      <t>15,5 milhões</t>
    </r>
    <r>
      <rPr>
        <sz val="11"/>
        <color theme="1"/>
        <rFont val="Calibri"/>
        <family val="2"/>
        <scheme val="minor"/>
      </rPr>
      <t xml:space="preserve">, um </t>
    </r>
    <r>
      <rPr>
        <b/>
        <sz val="11"/>
        <color theme="1"/>
        <rFont val="Calibri"/>
        <family val="2"/>
        <scheme val="minor"/>
      </rPr>
      <t>aumento de 2,3 milhões de famílias (18,1%)</t>
    </r>
    <r>
      <rPr>
        <sz val="11"/>
        <color theme="1"/>
        <rFont val="Calibri"/>
        <family val="2"/>
        <scheme val="minor"/>
      </rPr>
      <t>, e o reembolso mensal atingiu o patamar de R$ 441,2 milhões. Em junho/2023 o reembolso mensal é da ordem de R$ 482 milhões.</t>
    </r>
  </si>
  <si>
    <r>
      <t xml:space="preserve">22. A estimativa de repasses da CDE para a subvenção à TSEE, para fins de aprovação do orçamento anual da CDE, será feita pela ANEEL a partir de informações referentes aos </t>
    </r>
    <r>
      <rPr>
        <b/>
        <sz val="11"/>
        <color theme="1"/>
        <rFont val="Calibri"/>
        <family val="2"/>
        <scheme val="minor"/>
      </rPr>
      <t>benefícios tarifários médios concedidos nos últimos anos</t>
    </r>
    <r>
      <rPr>
        <sz val="11"/>
        <color theme="1"/>
        <rFont val="Calibri"/>
        <family val="2"/>
        <scheme val="minor"/>
      </rPr>
      <t>, à projeção de crescimento da carga divulgada pelo Operador Nacional do Sistema – ONS e à projeção do IPCA divulgada pelo BACEN, e encaminhadas anualmente à CCEE até 15 de setembro de cada ano. “</t>
    </r>
  </si>
  <si>
    <r>
      <t xml:space="preserve">77. Assim, os repasses da CDE para </t>
    </r>
    <r>
      <rPr>
        <b/>
        <sz val="11"/>
        <color theme="1"/>
        <rFont val="Calibri"/>
        <family val="2"/>
        <scheme val="minor"/>
      </rPr>
      <t xml:space="preserve">a subvenção à TSEE </t>
    </r>
    <r>
      <rPr>
        <sz val="11"/>
        <color theme="1"/>
        <rFont val="Calibri"/>
        <family val="2"/>
        <scheme val="minor"/>
      </rPr>
      <t xml:space="preserve">em 2024 foram estimados em </t>
    </r>
    <r>
      <rPr>
        <b/>
        <sz val="11"/>
        <color theme="1"/>
        <rFont val="Calibri"/>
        <family val="2"/>
        <scheme val="minor"/>
      </rPr>
      <t>R$ 6,18 bilhões</t>
    </r>
    <r>
      <rPr>
        <sz val="11"/>
        <color theme="1"/>
        <rFont val="Calibri"/>
        <family val="2"/>
        <scheme val="minor"/>
      </rPr>
      <t>, uma</t>
    </r>
    <r>
      <rPr>
        <b/>
        <sz val="11"/>
        <color theme="1"/>
        <rFont val="Calibri"/>
        <family val="2"/>
        <scheme val="minor"/>
      </rPr>
      <t xml:space="preserve"> variação de 10,4% </t>
    </r>
    <r>
      <rPr>
        <sz val="11"/>
        <color theme="1"/>
        <rFont val="Calibri"/>
        <family val="2"/>
        <scheme val="minor"/>
      </rPr>
      <t>com relação ao valor orçado do ano anterior. Esse valor considera as informações mais recentes do número de famílias beneficiadas e a evolução projetada do mercado de baixa renda.</t>
    </r>
  </si>
  <si>
    <t>O Ministério com controla o cadastro único é o Ministério do Desenvolvimento e Assistência Social, Família e Combate à Fome (MDS).</t>
  </si>
  <si>
    <t>Se constatada a irregularidade apontada pelo MDS e TCU correções imediatas devem ser incorporadas na previsões da Aneel.</t>
  </si>
  <si>
    <t>A fiscalização da Aneel continua sendo importante pois o segundo o próprio MDS e recentemente o TCU foram constatadas irregularidades na concessão do Bolsa Família em 2022. Segundo o TCU foram encontradas irregularidades em 22% dos beneficiários no Bolsa Família, onde constavam caminhoneiros e taxistas, que não se enquadram nos critérios de renda para fazer parte do programa e consequentemente não fazem parte do TSEE.</t>
  </si>
  <si>
    <r>
      <t xml:space="preserve">78. Ressalta-se que a previsão </t>
    </r>
    <r>
      <rPr>
        <b/>
        <sz val="11"/>
        <color theme="1"/>
        <rFont val="Calibri"/>
        <family val="2"/>
        <scheme val="minor"/>
      </rPr>
      <t>poderá ser revista</t>
    </r>
    <r>
      <rPr>
        <sz val="11"/>
        <color theme="1"/>
        <rFont val="Calibri"/>
        <family val="2"/>
        <scheme val="minor"/>
      </rPr>
      <t xml:space="preserve"> quando da apreciação do orçamento definitivo, após a Consulta Pública, com intuito de identificar o efeito das ações de atualização cadastral realizadas pelo </t>
    </r>
    <r>
      <rPr>
        <b/>
        <sz val="11"/>
        <color theme="1"/>
        <rFont val="Calibri"/>
        <family val="2"/>
        <scheme val="minor"/>
      </rPr>
      <t>Ministério da Cidadania em 2023</t>
    </r>
    <r>
      <rPr>
        <sz val="11"/>
        <color theme="1"/>
        <rFont val="Calibri"/>
        <family val="2"/>
        <scheme val="minor"/>
      </rPr>
      <t>, variações de mercado e tarifária.</t>
    </r>
  </si>
  <si>
    <r>
      <t xml:space="preserve">79. Quanto aos </t>
    </r>
    <r>
      <rPr>
        <b/>
        <sz val="11"/>
        <color theme="1"/>
        <rFont val="Calibri"/>
        <family val="2"/>
        <scheme val="minor"/>
      </rPr>
      <t xml:space="preserve">demais subsídios </t>
    </r>
    <r>
      <rPr>
        <sz val="11"/>
        <color theme="1"/>
        <rFont val="Calibri"/>
        <family val="2"/>
        <scheme val="minor"/>
      </rPr>
      <t>tarifários na distribuição, o valor estimado é de</t>
    </r>
    <r>
      <rPr>
        <b/>
        <sz val="11"/>
        <color theme="1"/>
        <rFont val="Calibri"/>
        <family val="2"/>
        <scheme val="minor"/>
      </rPr>
      <t xml:space="preserve"> R$ 10,24 bilhões</t>
    </r>
    <r>
      <rPr>
        <sz val="11"/>
        <color theme="1"/>
        <rFont val="Calibri"/>
        <family val="2"/>
        <scheme val="minor"/>
      </rPr>
      <t xml:space="preserve"> e considera os valores dos repasses mensais vigentes fixados nas resoluções homologatórias dos processos tarifários de cada distribuidora até agosto/2023, sobre os quais aplicou-se, a partir do respectivo mês de aniversário contratual em 2023, a previsão de variação de mercado de 3,1% (Previsão de Carga ONS-EPE – Planejamento Anual 2023/2027, da 2ª Revisão Quadrimestral), e a previsão de variação de IPCA. Esta previsão também considera os</t>
    </r>
    <r>
      <rPr>
        <b/>
        <sz val="11"/>
        <color theme="1"/>
        <rFont val="Calibri"/>
        <family val="2"/>
        <scheme val="minor"/>
      </rPr>
      <t xml:space="preserve"> impactos do fim dos descontos</t>
    </r>
    <r>
      <rPr>
        <sz val="11"/>
        <color theme="1"/>
        <rFont val="Calibri"/>
        <family val="2"/>
        <scheme val="minor"/>
      </rPr>
      <t xml:space="preserve"> nas tarifas de uso dos sistemas de distribuição de unidades consumidoras classificadas como</t>
    </r>
    <r>
      <rPr>
        <b/>
        <sz val="11"/>
        <color theme="1"/>
        <rFont val="Calibri"/>
        <family val="2"/>
        <scheme val="minor"/>
      </rPr>
      <t xml:space="preserve"> rural, cooperativa de eletrificação rural, serviço público de água, esgoto e saneamento e serviço público de irrigação</t>
    </r>
    <r>
      <rPr>
        <sz val="11"/>
        <color theme="1"/>
        <rFont val="Calibri"/>
        <family val="2"/>
        <scheme val="minor"/>
      </rPr>
      <t xml:space="preserve"> observado nos reajustes tarifários de 2023/2024, conforme determinado pelo Decreto nº 9.642/2018, alterado pelo Decreto nº 9.744/2019.</t>
    </r>
  </si>
  <si>
    <r>
      <t xml:space="preserve">80. O gráfico abaixo apresenta a evolução dos </t>
    </r>
    <r>
      <rPr>
        <b/>
        <sz val="11"/>
        <color theme="1"/>
        <rFont val="Calibri"/>
        <family val="2"/>
        <scheme val="minor"/>
      </rPr>
      <t>Descontos Tarifários na Distribuição de 2013 a 2024.</t>
    </r>
  </si>
  <si>
    <r>
      <t xml:space="preserve">82. A Lei nº 13.360/2016, ao dar nova redação ao inciso VII, art. 13, da Lei nº 10.438/2002, permitiu que a </t>
    </r>
    <r>
      <rPr>
        <b/>
        <sz val="11"/>
        <color theme="1"/>
        <rFont val="Calibri"/>
        <family val="2"/>
        <scheme val="minor"/>
      </rPr>
      <t>CDE também compensasse os descontos concedidos aos usuários da Rede Básica</t>
    </r>
    <r>
      <rPr>
        <sz val="11"/>
        <color theme="1"/>
        <rFont val="Calibri"/>
        <family val="2"/>
        <scheme val="minor"/>
      </rPr>
      <t>, além dos descontos aplicados aos usuários dos serviços de distribuição, que já eram compensados pela CDE desde 2013.</t>
    </r>
  </si>
  <si>
    <r>
      <t xml:space="preserve">85. Para se estimar o recurso destinado a </t>
    </r>
    <r>
      <rPr>
        <b/>
        <sz val="11"/>
        <color theme="1"/>
        <rFont val="Calibri"/>
        <family val="2"/>
        <scheme val="minor"/>
      </rPr>
      <t>cobrir os descontos na TUST para fontes incentivadas</t>
    </r>
    <r>
      <rPr>
        <sz val="11"/>
        <color theme="1"/>
        <rFont val="Calibri"/>
        <family val="2"/>
        <scheme val="minor"/>
      </rPr>
      <t xml:space="preserve">, é preciso prever o valor do </t>
    </r>
    <r>
      <rPr>
        <b/>
        <sz val="11"/>
        <color theme="1"/>
        <rFont val="Calibri"/>
        <family val="2"/>
        <scheme val="minor"/>
      </rPr>
      <t>Encargo de Uso dos Sistemas de Transmissão – EUSTs</t>
    </r>
    <r>
      <rPr>
        <sz val="11"/>
        <color theme="1"/>
        <rFont val="Calibri"/>
        <family val="2"/>
        <scheme val="minor"/>
      </rPr>
      <t xml:space="preserve"> a não ser arrecadado em função da concessão do referido desconto.</t>
    </r>
  </si>
  <si>
    <r>
      <t xml:space="preserve">86. Cumpre destacar que nos últimos anos houve uma variação significativa nesta despesa, p.ex., em 2023/2022 (+39%), justificada pelo relevante </t>
    </r>
    <r>
      <rPr>
        <b/>
        <sz val="11"/>
        <color theme="1"/>
        <rFont val="Calibri"/>
        <family val="2"/>
        <scheme val="minor"/>
      </rPr>
      <t xml:space="preserve">crescimento dos pedidos de outorga de geração, em especial de fontes fotovoltaica e eólica, </t>
    </r>
    <r>
      <rPr>
        <sz val="11"/>
        <color theme="1"/>
        <rFont val="Calibri"/>
        <family val="2"/>
        <scheme val="minor"/>
      </rPr>
      <t xml:space="preserve">e associada ao comando da Lei nº 14.120/21, que determinou prazo máximo para a concessão de descontos na tarifa de uso dos sistemas de transmissão/distribuição para as fontes alternativas. No orçamento de 2023 a previsão teve por base os valores considerados na aprovação da REH nº 3.066/2022, a qual considerou 1.244 usinas com previsão de execução de CUST no decorrer do ciclo, sendo 318 em situação de início de execução ao longo do ciclo (junho/22 a julho/23). Em análise prospectiva para o ciclo 2023/2024, era identificado que esse número poderia chegar ao patamar de 1.366 usinas, no entanto a previsão não foi revisitada no fechamento da CP em razão de </t>
    </r>
    <r>
      <rPr>
        <b/>
        <sz val="11"/>
        <color theme="1"/>
        <rFont val="Calibri"/>
        <family val="2"/>
        <scheme val="minor"/>
      </rPr>
      <t>diversos pedidos de postergação de CUST dessas usinas</t>
    </r>
    <r>
      <rPr>
        <sz val="11"/>
        <color theme="1"/>
        <rFont val="Calibri"/>
        <family val="2"/>
        <scheme val="minor"/>
      </rPr>
      <t>, e do risco de que as estimativas não se confirmassem. Cumpre destacar que, mesmo que as usinas não entrem em operação comercial e o início de execução do CUST não seja postergado, o pagamento pelo uso do sistema é devido. Nesse cenário, as usinas passam a ser consideradas pelo ONS na apuração mensal dos serviços e encargos do sistema. Abaixo destaca-se parte do comando legal que alterou o art. 26 da Lei nº 9.427/96, publicado em 02/03/2021:</t>
    </r>
  </si>
  <si>
    <r>
      <t>I - aos</t>
    </r>
    <r>
      <rPr>
        <b/>
        <sz val="11"/>
        <color theme="1"/>
        <rFont val="Calibri"/>
        <family val="2"/>
        <scheme val="minor"/>
      </rPr>
      <t xml:space="preserve"> empreendimentos que solicitarem a outorga</t>
    </r>
    <r>
      <rPr>
        <sz val="11"/>
        <color theme="1"/>
        <rFont val="Calibri"/>
        <family val="2"/>
        <scheme val="minor"/>
      </rPr>
      <t>, conforme regulamento da Aneel, no prazo de até 12 (doze) meses, contado a partir da data de publicação deste inciso, e que iniciarem a operação de todas as suas unidades geradoras no prazo de até 48 (quarenta e oito) meses, contado da data da outorga; e “</t>
    </r>
  </si>
  <si>
    <r>
      <t xml:space="preserve">87. Para 2024, a estimativa de gastos da CDE com a compensação dos descontos tarifários concedidos aos usuários do serviço de transmissão de energia resultou no montante de </t>
    </r>
    <r>
      <rPr>
        <b/>
        <sz val="11"/>
        <color theme="1"/>
        <rFont val="Calibri"/>
        <family val="2"/>
        <scheme val="minor"/>
      </rPr>
      <t>R$ 2,468 bilhões</t>
    </r>
    <r>
      <rPr>
        <sz val="11"/>
        <color theme="1"/>
        <rFont val="Calibri"/>
        <family val="2"/>
        <scheme val="minor"/>
      </rPr>
      <t>, uma variação de 1,4% em relação a previsão orçamentaria de 2023. Para essa estimativa foram considerados: os MUSTs contratados em 2023, a TUST do ciclo 2023/2024 para o 1º semestre e a TUST estimada do ciclo 2024/2025 para o segundo semestre.</t>
    </r>
  </si>
  <si>
    <r>
      <t xml:space="preserve">81. Considerando os </t>
    </r>
    <r>
      <rPr>
        <b/>
        <sz val="11"/>
        <color theme="1"/>
        <rFont val="Calibri"/>
        <family val="2"/>
        <scheme val="minor"/>
      </rPr>
      <t>Descontos Tarifários na Distribuiçã</t>
    </r>
    <r>
      <rPr>
        <sz val="11"/>
        <color theme="1"/>
        <rFont val="Calibri"/>
        <family val="2"/>
        <scheme val="minor"/>
      </rPr>
      <t xml:space="preserve">o, incluindo o da Tarifa Social, os Descontos Tarifários na Transmissão e a Subvenção às Cooperativas de Eletrificação Rural e Pequenas Distribuidoras, o gráfico abaixo apresenta a participação de cada subsídio no total de gastos da CDE com essas rubricas, que totalizam </t>
    </r>
    <r>
      <rPr>
        <b/>
        <sz val="11"/>
        <color theme="1"/>
        <rFont val="Calibri"/>
        <family val="2"/>
        <scheme val="minor"/>
      </rPr>
      <t>R$ 19,6 bilhões em 2024,</t>
    </r>
    <r>
      <rPr>
        <sz val="11"/>
        <color theme="1"/>
        <rFont val="Calibri"/>
        <family val="2"/>
        <scheme val="minor"/>
      </rPr>
      <t xml:space="preserve"> contra R$ 17,9 bilhões considerados no orçamento de 2023.</t>
    </r>
  </si>
  <si>
    <r>
      <t>88. Quanto à TUST, de forma geral foi observado um</t>
    </r>
    <r>
      <rPr>
        <b/>
        <sz val="11"/>
        <color theme="1"/>
        <rFont val="Calibri"/>
        <family val="2"/>
        <scheme val="minor"/>
      </rPr>
      <t xml:space="preserve"> aumento</t>
    </r>
    <r>
      <rPr>
        <sz val="11"/>
        <color theme="1"/>
        <rFont val="Calibri"/>
        <family val="2"/>
        <scheme val="minor"/>
      </rPr>
      <t xml:space="preserve"> em linha com a variação da Receita Anual Permitida (</t>
    </r>
    <r>
      <rPr>
        <b/>
        <sz val="11"/>
        <color theme="1"/>
        <rFont val="Calibri"/>
        <family val="2"/>
        <scheme val="minor"/>
      </rPr>
      <t>RAP</t>
    </r>
    <r>
      <rPr>
        <sz val="11"/>
        <color theme="1"/>
        <rFont val="Calibri"/>
        <family val="2"/>
        <scheme val="minor"/>
      </rPr>
      <t xml:space="preserve">) das transmissoras para ciclo 2023/2024, </t>
    </r>
    <r>
      <rPr>
        <b/>
        <sz val="11"/>
        <color theme="1"/>
        <rFont val="Calibri"/>
        <family val="2"/>
        <scheme val="minor"/>
      </rPr>
      <t>de 13,42%</t>
    </r>
    <r>
      <rPr>
        <sz val="11"/>
        <color theme="1"/>
        <rFont val="Calibri"/>
        <family val="2"/>
        <scheme val="minor"/>
      </rPr>
      <t>, adotada no estabelecimento das tarifas do uso do sistema de transmissão (TUST) da rede básica. Segundo a Nota Técnica nº 43/2023-STR/ANEEL, os principais fatores que contribuíram com a variação da TUST para o ciclo 2023/2024 foram:</t>
    </r>
  </si>
  <si>
    <r>
      <t xml:space="preserve">i. Novas instalações: instalações que entraram em operação comercial no decorrer do ciclo anterior considerando a RAP pro rata tempore e que para o ciclo sob cálculo entrarão com a </t>
    </r>
    <r>
      <rPr>
        <b/>
        <sz val="11"/>
        <color theme="1"/>
        <rFont val="Calibri"/>
        <family val="2"/>
        <scheme val="minor"/>
      </rPr>
      <t>RAP integral (5,0%).</t>
    </r>
  </si>
  <si>
    <r>
      <t>89. O fato importante com impacto direto na estimativa dos descontos tarifários é que este ano a</t>
    </r>
    <r>
      <rPr>
        <b/>
        <sz val="11"/>
        <color theme="1"/>
        <rFont val="Calibri"/>
        <family val="2"/>
        <scheme val="minor"/>
      </rPr>
      <t xml:space="preserve"> base de geradores permaneceu estável</t>
    </r>
    <r>
      <rPr>
        <sz val="11"/>
        <color theme="1"/>
        <rFont val="Calibri"/>
        <family val="2"/>
        <scheme val="minor"/>
      </rPr>
      <t xml:space="preserve"> do ciclo anterior para o ciclo 2023/2024</t>
    </r>
    <r>
      <rPr>
        <b/>
        <sz val="11"/>
        <color theme="1"/>
        <rFont val="Calibri"/>
        <family val="2"/>
        <scheme val="minor"/>
      </rPr>
      <t>, com aumento de 156,3GW para 158,7 GW</t>
    </r>
    <r>
      <rPr>
        <sz val="11"/>
        <color theme="1"/>
        <rFont val="Calibri"/>
        <family val="2"/>
        <scheme val="minor"/>
      </rPr>
      <t xml:space="preserve">, uma variação de cerca de </t>
    </r>
    <r>
      <rPr>
        <b/>
        <sz val="11"/>
        <color theme="1"/>
        <rFont val="Calibri"/>
        <family val="2"/>
        <scheme val="minor"/>
      </rPr>
      <t xml:space="preserve">1,5%. </t>
    </r>
    <r>
      <rPr>
        <sz val="11"/>
        <color theme="1"/>
        <rFont val="Calibri"/>
        <family val="2"/>
        <scheme val="minor"/>
      </rPr>
      <t>Segundo a Nota Técnica nº 43/2023-STR/ANEEL, isso decorreu das condicionantes adotados no processo tarifário da TUST em que foi retirado da arrecadação os geradores que:</t>
    </r>
  </si>
  <si>
    <r>
      <t xml:space="preserve">ii. </t>
    </r>
    <r>
      <rPr>
        <b/>
        <sz val="11"/>
        <color theme="1"/>
        <rFont val="Calibri"/>
        <family val="2"/>
        <scheme val="minor"/>
      </rPr>
      <t>Reperfilamento do componente financeiros da RBSE</t>
    </r>
    <r>
      <rPr>
        <sz val="11"/>
        <color theme="1"/>
        <rFont val="Calibri"/>
        <family val="2"/>
        <scheme val="minor"/>
      </rPr>
      <t>: resultado do reperfilamento do componente financeiro da “RBSE”, que representa cerca de</t>
    </r>
    <r>
      <rPr>
        <b/>
        <sz val="11"/>
        <color theme="1"/>
        <rFont val="Calibri"/>
        <family val="2"/>
        <scheme val="minor"/>
      </rPr>
      <t xml:space="preserve"> 10,6% de aumento para a Rede Básica</t>
    </r>
    <r>
      <rPr>
        <sz val="11"/>
        <color theme="1"/>
        <rFont val="Calibri"/>
        <family val="2"/>
        <scheme val="minor"/>
      </rPr>
      <t>. No ciclo sob cálculo é atingido o patamar fixo até o fim do pagamento no ciclo 2027/2028.</t>
    </r>
  </si>
  <si>
    <r>
      <t xml:space="preserve">i. declararam a intenção de participação do </t>
    </r>
    <r>
      <rPr>
        <b/>
        <sz val="11"/>
        <color theme="1"/>
        <rFont val="Calibri"/>
        <family val="2"/>
        <scheme val="minor"/>
      </rPr>
      <t xml:space="preserve">mecanismo excepcional </t>
    </r>
    <r>
      <rPr>
        <sz val="11"/>
        <color theme="1"/>
        <rFont val="Calibri"/>
        <family val="2"/>
        <scheme val="minor"/>
      </rPr>
      <t>da CP nº 15/2023, e que estejam com as situações de viabilidade “baixa ou média” e de obra “</t>
    </r>
    <r>
      <rPr>
        <b/>
        <sz val="11"/>
        <color theme="1"/>
        <rFont val="Calibri"/>
        <family val="2"/>
        <scheme val="minor"/>
      </rPr>
      <t>não iniciada ou paralisada</t>
    </r>
    <r>
      <rPr>
        <sz val="11"/>
        <color theme="1"/>
        <rFont val="Calibri"/>
        <family val="2"/>
        <scheme val="minor"/>
      </rPr>
      <t>”, na data de referência 20 do RALIE; ou</t>
    </r>
  </si>
  <si>
    <r>
      <t xml:space="preserve">ii. tenham deferimento em </t>
    </r>
    <r>
      <rPr>
        <b/>
        <sz val="11"/>
        <color theme="1"/>
        <rFont val="Calibri"/>
        <family val="2"/>
        <scheme val="minor"/>
      </rPr>
      <t>ações judiciais para o não pagamento dos encargos de uso</t>
    </r>
    <r>
      <rPr>
        <sz val="11"/>
        <color theme="1"/>
        <rFont val="Calibri"/>
        <family val="2"/>
        <scheme val="minor"/>
      </rPr>
      <t xml:space="preserve"> ordinários em 16 de junho de 2023, independentemente das condicionantes do item (i).</t>
    </r>
  </si>
  <si>
    <r>
      <t xml:space="preserve">90. Portanto, a correção monetária pelo </t>
    </r>
    <r>
      <rPr>
        <b/>
        <sz val="11"/>
        <color theme="1"/>
        <rFont val="Calibri"/>
        <family val="2"/>
        <scheme val="minor"/>
      </rPr>
      <t>Índice de Atualização da Transmissão (IAT)</t>
    </r>
    <r>
      <rPr>
        <sz val="11"/>
        <color theme="1"/>
        <rFont val="Calibri"/>
        <family val="2"/>
        <scheme val="minor"/>
      </rPr>
      <t xml:space="preserve">, composta pelo IPCA e IGP-M, aplicada no estabelecimento da TUST de </t>
    </r>
    <r>
      <rPr>
        <b/>
        <sz val="11"/>
        <color theme="1"/>
        <rFont val="Calibri"/>
        <family val="2"/>
        <scheme val="minor"/>
      </rPr>
      <t xml:space="preserve">2,980% </t>
    </r>
    <r>
      <rPr>
        <sz val="11"/>
        <color theme="1"/>
        <rFont val="Calibri"/>
        <family val="2"/>
        <scheme val="minor"/>
      </rPr>
      <t>e os impactos da entrada de novas instalações e do reperfilamento no novo ciclo são os principais motivos que justificam a variação da estimativa dos descontos nas tarifas de transmissão.</t>
    </r>
  </si>
  <si>
    <r>
      <t>91. Com as alterações promovidas pela Lei nº 13.360/2016, que inseriu o inciso XIII no art. 13 da Lei nº 10.438/2002, e deu nova redação ao art. 3º da Lei nº 9.427/1996, a ANEEL deverá definir a</t>
    </r>
    <r>
      <rPr>
        <b/>
        <sz val="11"/>
        <color theme="1"/>
        <rFont val="Calibri"/>
        <family val="2"/>
        <scheme val="minor"/>
      </rPr>
      <t xml:space="preserve"> subvenção da CDE para compensar a reduzida densidade de carga das cooperativas de eletrificação rural, concessionárias e permissionárias</t>
    </r>
    <r>
      <rPr>
        <sz val="11"/>
        <color theme="1"/>
        <rFont val="Calibri"/>
        <family val="2"/>
        <scheme val="minor"/>
      </rPr>
      <t>, a cada revisão tarifária da supridora, devendo o valor ser atualizado anualmente pelo IPCA nos reajustes tarifários.</t>
    </r>
  </si>
  <si>
    <r>
      <t>92. A</t>
    </r>
    <r>
      <rPr>
        <b/>
        <sz val="11"/>
        <color theme="1"/>
        <rFont val="Calibri"/>
        <family val="2"/>
        <scheme val="minor"/>
      </rPr>
      <t xml:space="preserve"> subvenção corresponde ao adicional de receita da supridora </t>
    </r>
    <r>
      <rPr>
        <sz val="11"/>
        <color theme="1"/>
        <rFont val="Calibri"/>
        <family val="2"/>
        <scheme val="minor"/>
      </rPr>
      <t>decorrente da incorporação dos ativos, mercado e consumidores da suprida.</t>
    </r>
  </si>
  <si>
    <r>
      <t xml:space="preserve">93. Conforme estabelece o Submódulo 8.5 do PRORET, a partir da definição da subvenção, os descontos vigentes atualmente na TUSD e TE </t>
    </r>
    <r>
      <rPr>
        <b/>
        <sz val="11"/>
        <color theme="1"/>
        <rFont val="Calibri"/>
        <family val="2"/>
        <scheme val="minor"/>
      </rPr>
      <t>às cooperativas serão retirados gradualmente a cada processo tarifário,</t>
    </r>
    <r>
      <rPr>
        <sz val="11"/>
        <color theme="1"/>
        <rFont val="Calibri"/>
        <family val="2"/>
        <scheme val="minor"/>
      </rPr>
      <t xml:space="preserve"> no limite do impacto tarifário de 10% do efeito médio final a ser percebido pelos consumidores. Caso o processo resulte em valores superiores a 10%, sem alteração dos descontos, não haverá redução, todavia, não serão dados novos descontos para atingir o limite.</t>
    </r>
  </si>
  <si>
    <r>
      <t xml:space="preserve">94. Essa medida aplica-se a partir da regularização da </t>
    </r>
    <r>
      <rPr>
        <b/>
        <sz val="11"/>
        <color theme="1"/>
        <rFont val="Calibri"/>
        <family val="2"/>
        <scheme val="minor"/>
      </rPr>
      <t>cooperativa de eletrificação rural como permissionária</t>
    </r>
    <r>
      <rPr>
        <sz val="11"/>
        <color theme="1"/>
        <rFont val="Calibri"/>
        <family val="2"/>
        <scheme val="minor"/>
      </rPr>
      <t xml:space="preserve"> ou a cada processo tarifário da concessionária ou permissionária já regularizada, que suceder a revisão tarifária ordinária da principal concessionária supridora, sempre com efeitos prospectivos, nos termos da regulação da ANEEL.</t>
    </r>
  </si>
  <si>
    <r>
      <t>95. Tendo em vista os valores das subvenções já homologados nos processos tarifários das cooperativas de eletrificação rural realizados em 2023, está sendo considerada a estimativa de</t>
    </r>
    <r>
      <rPr>
        <b/>
        <sz val="11"/>
        <color theme="1"/>
        <rFont val="Calibri"/>
        <family val="2"/>
        <scheme val="minor"/>
      </rPr>
      <t xml:space="preserve"> gastos da CDE com essa rubrica no valor total de R$ 624,2 milhões</t>
    </r>
    <r>
      <rPr>
        <sz val="11"/>
        <color theme="1"/>
        <rFont val="Calibri"/>
        <family val="2"/>
        <scheme val="minor"/>
      </rPr>
      <t xml:space="preserve">. São </t>
    </r>
    <r>
      <rPr>
        <b/>
        <sz val="11"/>
        <color theme="1"/>
        <rFont val="Calibri"/>
        <family val="2"/>
        <scheme val="minor"/>
      </rPr>
      <t xml:space="preserve">48 cooperativas </t>
    </r>
    <r>
      <rPr>
        <sz val="11"/>
        <color theme="1"/>
        <rFont val="Calibri"/>
        <family val="2"/>
        <scheme val="minor"/>
      </rPr>
      <t>que recebem essa subvenção.</t>
    </r>
  </si>
  <si>
    <r>
      <t>96. Ainda, tendo em vista a edição da Lei nº 14.299/2022, que institui subvenção econômica a ser paga com recursos da CDE às concessionárias do serviço público de</t>
    </r>
    <r>
      <rPr>
        <b/>
        <sz val="11"/>
        <color theme="1"/>
        <rFont val="Calibri"/>
        <family val="2"/>
        <scheme val="minor"/>
      </rPr>
      <t xml:space="preserve"> distribuição de energia elétrica de pequeno porte,</t>
    </r>
    <r>
      <rPr>
        <sz val="11"/>
        <color theme="1"/>
        <rFont val="Calibri"/>
        <family val="2"/>
        <scheme val="minor"/>
      </rPr>
      <t xml:space="preserve"> foram incorporados nesta rubrica mais</t>
    </r>
    <r>
      <rPr>
        <b/>
        <sz val="11"/>
        <color theme="1"/>
        <rFont val="Calibri"/>
        <family val="2"/>
        <scheme val="minor"/>
      </rPr>
      <t xml:space="preserve"> R$ 63,4 milhões.</t>
    </r>
    <r>
      <rPr>
        <sz val="11"/>
        <color theme="1"/>
        <rFont val="Calibri"/>
        <family val="2"/>
        <scheme val="minor"/>
      </rPr>
      <t xml:space="preserve"> São atualmente beneficiadas por esta política pública as concessionárias SULGIPE, COOPERALIANÇA, COCEL, DCELT, EFLUL, EFLJC, DEMEI, DMED, CHESP e NOVA PALMA cujos valores iniciais foram homologados nos respectivos processos tarifários de 2023.</t>
    </r>
  </si>
  <si>
    <t>De acordo em atendimento ao comando legal.</t>
  </si>
  <si>
    <r>
      <t xml:space="preserve">97. Dentre as principais mudanças instituídas no setor elétrico pela Lei nº 13.360/2016, destaca-se a transferência da gestão da CDE, CCC e RGR, da </t>
    </r>
    <r>
      <rPr>
        <b/>
        <sz val="11"/>
        <color theme="1"/>
        <rFont val="Calibri"/>
        <family val="2"/>
        <scheme val="minor"/>
      </rPr>
      <t>Eletrobras para a CCEE</t>
    </r>
    <r>
      <rPr>
        <sz val="11"/>
        <color theme="1"/>
        <rFont val="Calibri"/>
        <family val="2"/>
        <scheme val="minor"/>
      </rPr>
      <t>. Essa mudança institucional ocorreu a partir de 1º de maio de 2017, sendo os recursos para o pagamento dos Custos Administrativos Financeiros e Tributários -</t>
    </r>
    <r>
      <rPr>
        <b/>
        <sz val="11"/>
        <color theme="1"/>
        <rFont val="Calibri"/>
        <family val="2"/>
        <scheme val="minor"/>
      </rPr>
      <t xml:space="preserve"> CAFTs provenientes da CDE e não podendo exceder 0,2% do orçamento anual.</t>
    </r>
  </si>
  <si>
    <r>
      <t>100. O resultado apresentou um</t>
    </r>
    <r>
      <rPr>
        <b/>
        <sz val="11"/>
        <color theme="1"/>
        <rFont val="Calibri"/>
        <family val="2"/>
        <scheme val="minor"/>
      </rPr>
      <t xml:space="preserve"> total estimado de R$ 9.283.316,02 </t>
    </r>
    <r>
      <rPr>
        <sz val="11"/>
        <color theme="1"/>
        <rFont val="Calibri"/>
        <family val="2"/>
        <scheme val="minor"/>
      </rPr>
      <t xml:space="preserve">(nove milhões, duzentos e oitenta e três mil, trezentos e dezesseis reais e dois centavos), o que corresponde a uma expectativa de </t>
    </r>
    <r>
      <rPr>
        <b/>
        <sz val="11"/>
        <color theme="1"/>
        <rFont val="Calibri"/>
        <family val="2"/>
        <scheme val="minor"/>
      </rPr>
      <t xml:space="preserve">redução em torno de 1% </t>
    </r>
    <r>
      <rPr>
        <sz val="11"/>
        <color theme="1"/>
        <rFont val="Calibri"/>
        <family val="2"/>
        <scheme val="minor"/>
      </rPr>
      <t>se comparado aos custos aprovados para o exercício de 2023. Como detalhado, a principal rubrica que contribui para a redução se refere aos serviços jurídicos que refletem o baixo crescimento da carteira de processos e a fase atual das ações, a redução do quantitativo de ações judiciais ainda em cursos e eventuais atuações da CCEE como “amicus curiae” em defesa da tese de CDE parcelas controvertidas.</t>
    </r>
  </si>
  <si>
    <r>
      <t>101. Desse montante, foram deduzidos o valor correspondente aos</t>
    </r>
    <r>
      <rPr>
        <b/>
        <sz val="11"/>
        <color theme="1"/>
        <rFont val="Calibri"/>
        <family val="2"/>
        <scheme val="minor"/>
      </rPr>
      <t xml:space="preserve"> créditos tributários</t>
    </r>
    <r>
      <rPr>
        <sz val="11"/>
        <color theme="1"/>
        <rFont val="Calibri"/>
        <family val="2"/>
        <scheme val="minor"/>
      </rPr>
      <t xml:space="preserve"> incidentes sobre o desenvolvimento do Sistema de Gestão Conta Setoriais no valor de R$ 487.385,48 (quatrocentos e oitenta e sete mil, trezentos e oitenta e cinco reais e quarenta e oito centavos).</t>
    </r>
  </si>
  <si>
    <r>
      <t>102. Assim, o valor t</t>
    </r>
    <r>
      <rPr>
        <b/>
        <sz val="11"/>
        <color theme="1"/>
        <rFont val="Calibri"/>
        <family val="2"/>
        <scheme val="minor"/>
      </rPr>
      <t>otal estimado do processo foi apurado em R$ 8.795.930,54</t>
    </r>
    <r>
      <rPr>
        <sz val="11"/>
        <color theme="1"/>
        <rFont val="Calibri"/>
        <family val="2"/>
        <scheme val="minor"/>
      </rPr>
      <t xml:space="preserve"> (oito milhões, setecentos e noventa e cinco mil, novecentos e trinta reais e cinquenta e quatro centavos). Após as devidas análises, conclui-se que os Custos Administrativos, Financeiros e Tributários – CAFTs apresentados pela CCEE para operacionalizar as Contas Setoriais (CDE-CCC-RGR) são pertinentes, com a devida ressalva que ainda serão objeto de fiscalização no decorrer do processo de Monitoramento das Contas Setoriais.</t>
    </r>
  </si>
  <si>
    <t>De acordo com os valores propostos pela Aneel para pagamento dos CAFTs para a gestão da CDE pela CCEE.</t>
  </si>
  <si>
    <r>
      <t>104. A regulamentação da CDE dada pelo Decreto nº 9.022/2017 autoriza a CCEE a encaminhar na proposta orçamentária anual a ser submetida à aprovação da ANEEL, valor da</t>
    </r>
    <r>
      <rPr>
        <b/>
        <sz val="11"/>
        <color theme="1"/>
        <rFont val="Calibri"/>
        <family val="2"/>
        <scheme val="minor"/>
      </rPr>
      <t xml:space="preserve"> reserva técnica destinada a garantir os compromissos assumidos pelo fundo setorial.</t>
    </r>
  </si>
  <si>
    <r>
      <t xml:space="preserve">105. Conforme regulamentado pelo Submódulo 5.2 do Proret, o valor da reserva técnica está limitado a 5% dos gastos totais da CDE. Na proposta orçamentária encaminhada pela CCEE, foi considerado o valor de </t>
    </r>
    <r>
      <rPr>
        <b/>
        <sz val="11"/>
        <color theme="1"/>
        <rFont val="Calibri"/>
        <family val="2"/>
        <scheme val="minor"/>
      </rPr>
      <t>R$ 132,3 milhões de reserva técnica</t>
    </r>
    <r>
      <rPr>
        <sz val="11"/>
        <color theme="1"/>
        <rFont val="Calibri"/>
        <family val="2"/>
        <scheme val="minor"/>
      </rPr>
      <t>, que corresponde a cerca de 0,4% dos gastos totais estimados pela CCEE para 2024 e com valor equivalente a diferença de custos estimada nos reembolsos da CCC associada a eventual alteração na operação do parque gerador de Boa Vista (RR), em específico com alteração do controle de frequência, da UTE Monte Cristo ao invés da UTE Jaguatirica. Esse valor seria constituído ao longo do exercício, retendo-se mensalmente o excedente de caixa realizado.</t>
    </r>
  </si>
  <si>
    <r>
      <t>106. De forma geral, a constituição de reserva técnica é</t>
    </r>
    <r>
      <rPr>
        <b/>
        <sz val="11"/>
        <color theme="1"/>
        <rFont val="Calibri"/>
        <family val="2"/>
        <scheme val="minor"/>
      </rPr>
      <t xml:space="preserve"> considerada razoável</t>
    </r>
    <r>
      <rPr>
        <sz val="11"/>
        <color theme="1"/>
        <rFont val="Calibri"/>
        <family val="2"/>
        <scheme val="minor"/>
      </rPr>
      <t xml:space="preserve"> e relevante para o gerenciamento do fluxo de caixa desse fundo setorial que já envolve gastos que superam R$ 30 bilhões. Os fluxos mensais das despesas e das receitas não são lineares e nem coincidentes, e podem ser impactados por frustações de receitas e gastos extraordinários decorrentes, por exemplo, da inadimplência dos agentes com o pagamento das quotas e de decisões judiciais.</t>
    </r>
  </si>
  <si>
    <r>
      <t>109. No entanto, considerando o encaminhamento da Diretoria da ANEEL nos processos anteriores, em que não considerou a rubrica na deliberação dos orçamentos da CDE,</t>
    </r>
    <r>
      <rPr>
        <b/>
        <sz val="11"/>
        <color theme="1"/>
        <rFont val="Calibri"/>
        <family val="2"/>
        <scheme val="minor"/>
      </rPr>
      <t xml:space="preserve"> optou-se por não incluir na presente proposta orçamentária. </t>
    </r>
    <r>
      <rPr>
        <sz val="11"/>
        <color theme="1"/>
        <rFont val="Calibri"/>
        <family val="2"/>
        <scheme val="minor"/>
      </rPr>
      <t>Ademais, vale ressaltar que, entre as alterações propostas na previsão de dispêndios da CCC para 2024, foi considerada a mitigação do risco de alteração do responsável pelo controle de frequência no Estado de Roraima.</t>
    </r>
  </si>
  <si>
    <t>De acordo com a proposta da Aneel de não incluir a reserva técnica. Entendemos que as considerações apontadas são adequadas.</t>
  </si>
  <si>
    <r>
      <t xml:space="preserve">107. Outra possível utilização da reserva técnica é para permitir a concatenação das </t>
    </r>
    <r>
      <rPr>
        <b/>
        <sz val="11"/>
        <color theme="1"/>
        <rFont val="Calibri"/>
        <family val="2"/>
        <scheme val="minor"/>
      </rPr>
      <t>quotas da CDE pagas pelas concessionárias de distribuição</t>
    </r>
    <r>
      <rPr>
        <sz val="11"/>
        <color theme="1"/>
        <rFont val="Calibri"/>
        <family val="2"/>
        <scheme val="minor"/>
      </rPr>
      <t xml:space="preserve"> com as datas dos seus respectivos </t>
    </r>
    <r>
      <rPr>
        <b/>
        <sz val="11"/>
        <color theme="1"/>
        <rFont val="Calibri"/>
        <family val="2"/>
        <scheme val="minor"/>
      </rPr>
      <t>processos tarifários</t>
    </r>
    <r>
      <rPr>
        <sz val="11"/>
        <color theme="1"/>
        <rFont val="Calibri"/>
        <family val="2"/>
        <scheme val="minor"/>
      </rPr>
      <t>. Entretanto, essa medida só será possível quando a reserva técnica for constituída na sua integralidade.</t>
    </r>
  </si>
  <si>
    <r>
      <t>108. Na proposta orçamentária encaminhada pela CCEE, a</t>
    </r>
    <r>
      <rPr>
        <b/>
        <sz val="11"/>
        <color theme="1"/>
        <rFont val="Calibri"/>
        <family val="2"/>
        <scheme val="minor"/>
      </rPr>
      <t xml:space="preserve"> reserva técnica foi considerada como redutor</t>
    </r>
    <r>
      <rPr>
        <sz val="11"/>
        <color theme="1"/>
        <rFont val="Calibri"/>
        <family val="2"/>
        <scheme val="minor"/>
      </rPr>
      <t xml:space="preserve"> das fontes de recursos da Conta, mas a regulamentação classifica esse item como destinação de recursos (despesa).</t>
    </r>
  </si>
  <si>
    <r>
      <t>110. A partir da publicação da Lei nº 13.360/2016, os</t>
    </r>
    <r>
      <rPr>
        <b/>
        <sz val="11"/>
        <color theme="1"/>
        <rFont val="Calibri"/>
        <family val="2"/>
        <scheme val="minor"/>
      </rPr>
      <t xml:space="preserve"> recursos da RGR</t>
    </r>
    <r>
      <rPr>
        <sz val="11"/>
        <color theme="1"/>
        <rFont val="Calibri"/>
        <family val="2"/>
        <scheme val="minor"/>
      </rPr>
      <t xml:space="preserve"> passaram a ser destinados, conforme definição do Poder Concedente, aos seguintes objetivos:</t>
    </r>
  </si>
  <si>
    <r>
      <t xml:space="preserve">(i) Custeio dos estudos e </t>
    </r>
    <r>
      <rPr>
        <b/>
        <sz val="11"/>
        <color theme="1"/>
        <rFont val="Calibri"/>
        <family val="2"/>
        <scheme val="minor"/>
      </rPr>
      <t>pesquisas de planejamento</t>
    </r>
    <r>
      <rPr>
        <sz val="11"/>
        <color theme="1"/>
        <rFont val="Calibri"/>
        <family val="2"/>
        <scheme val="minor"/>
      </rPr>
      <t xml:space="preserve"> da expansão do sistema energético, bem como os de </t>
    </r>
    <r>
      <rPr>
        <b/>
        <sz val="11"/>
        <color theme="1"/>
        <rFont val="Calibri"/>
        <family val="2"/>
        <scheme val="minor"/>
      </rPr>
      <t>inventário</t>
    </r>
    <r>
      <rPr>
        <sz val="11"/>
        <color theme="1"/>
        <rFont val="Calibri"/>
        <family val="2"/>
        <scheme val="minor"/>
      </rPr>
      <t xml:space="preserve"> e de viabilidade necessários ao aproveitamento dos potenciais hidroelétricos;</t>
    </r>
  </si>
  <si>
    <r>
      <t xml:space="preserve">(ii) Empréstimos destinados ao </t>
    </r>
    <r>
      <rPr>
        <b/>
        <sz val="11"/>
        <color theme="1"/>
        <rFont val="Calibri"/>
        <family val="2"/>
        <scheme val="minor"/>
      </rPr>
      <t xml:space="preserve">custeio ou investimento </t>
    </r>
    <r>
      <rPr>
        <sz val="11"/>
        <color theme="1"/>
        <rFont val="Calibri"/>
        <family val="2"/>
        <scheme val="minor"/>
      </rPr>
      <t>a serem realizados por empresa controlada direta ou indiretamente pela União que tenha sido designada à prestação de serviço nos termos do § 1º, art. 9º, da Lei nº 12.783/2013, ou por empresa autorizada conforme § 7º, art. 9º, da Lei nº 12.783/2013; e</t>
    </r>
  </si>
  <si>
    <r>
      <t xml:space="preserve">(iii) </t>
    </r>
    <r>
      <rPr>
        <b/>
        <sz val="11"/>
        <color theme="1"/>
        <rFont val="Calibri"/>
        <family val="2"/>
        <scheme val="minor"/>
      </rPr>
      <t>Dispêndios da CDE</t>
    </r>
    <r>
      <rPr>
        <sz val="11"/>
        <color theme="1"/>
        <rFont val="Calibri"/>
        <family val="2"/>
        <scheme val="minor"/>
      </rPr>
      <t>.</t>
    </r>
  </si>
  <si>
    <r>
      <t xml:space="preserve">111. Conforme Lei nº 14.120/2021 (MP 998/2020), que alterou o artigo 4º da Lei nº 5.655/1971, </t>
    </r>
    <r>
      <rPr>
        <b/>
        <sz val="11"/>
        <color theme="1"/>
        <rFont val="Calibri"/>
        <family val="2"/>
        <scheme val="minor"/>
      </rPr>
      <t>foram destinados recursos da RGR</t>
    </r>
    <r>
      <rPr>
        <sz val="11"/>
        <color theme="1"/>
        <rFont val="Calibri"/>
        <family val="2"/>
        <scheme val="minor"/>
      </rPr>
      <t xml:space="preserve"> para o pagamento do</t>
    </r>
    <r>
      <rPr>
        <b/>
        <sz val="11"/>
        <color theme="1"/>
        <rFont val="Calibri"/>
        <family val="2"/>
        <scheme val="minor"/>
      </rPr>
      <t xml:space="preserve"> valor não depreciado dos ativos </t>
    </r>
    <r>
      <rPr>
        <sz val="11"/>
        <color theme="1"/>
        <rFont val="Calibri"/>
        <family val="2"/>
        <scheme val="minor"/>
      </rPr>
      <t>de distribuição de energia elétrica classificados como sobras físicas e dos valores não depreciados dos ativos de distribuição contabilizados no Ativo Imobilizado em Curso, a depender da concordância do Concessionário.</t>
    </r>
  </si>
  <si>
    <r>
      <t xml:space="preserve">112. Ainda, o Decreto nº 9.022/2017, ao final de cada ano civil, o </t>
    </r>
    <r>
      <rPr>
        <b/>
        <sz val="11"/>
        <color theme="1"/>
        <rFont val="Calibri"/>
        <family val="2"/>
        <scheme val="minor"/>
      </rPr>
      <t>saldo da RGR</t>
    </r>
    <r>
      <rPr>
        <sz val="11"/>
        <color theme="1"/>
        <rFont val="Calibri"/>
        <family val="2"/>
        <scheme val="minor"/>
      </rPr>
      <t xml:space="preserve">, correspondente à diferença entre as receitas do fundo (que inclui quotas pagas pelos agentes, reposição de empréstimos concedidos, amortização e juros de reversão, rendimentos financeiros de seus recursos, juros de mora e multas por atraso de pagamentos ao fundo, dentre outros) e as suas destinações, </t>
    </r>
    <r>
      <rPr>
        <b/>
        <sz val="11"/>
        <color theme="1"/>
        <rFont val="Calibri"/>
        <family val="2"/>
        <scheme val="minor"/>
      </rPr>
      <t>deve ser transferido à CDE.</t>
    </r>
  </si>
  <si>
    <r>
      <t xml:space="preserve">113. O detalhamento do orçamento da </t>
    </r>
    <r>
      <rPr>
        <b/>
        <sz val="11"/>
        <color theme="1"/>
        <rFont val="Calibri"/>
        <family val="2"/>
        <scheme val="minor"/>
      </rPr>
      <t>RGR para 2024</t>
    </r>
    <r>
      <rPr>
        <sz val="11"/>
        <color theme="1"/>
        <rFont val="Calibri"/>
        <family val="2"/>
        <scheme val="minor"/>
      </rPr>
      <t xml:space="preserve"> apresentado pela CCEE indica</t>
    </r>
    <r>
      <rPr>
        <b/>
        <sz val="11"/>
        <color theme="1"/>
        <rFont val="Calibri"/>
        <family val="2"/>
        <scheme val="minor"/>
      </rPr>
      <t xml:space="preserve"> despesas totais de R$ 1,32 bilhões</t>
    </r>
    <r>
      <rPr>
        <sz val="11"/>
        <color theme="1"/>
        <rFont val="Calibri"/>
        <family val="2"/>
        <scheme val="minor"/>
      </rPr>
      <t>, com</t>
    </r>
    <r>
      <rPr>
        <b/>
        <sz val="11"/>
        <color theme="1"/>
        <rFont val="Calibri"/>
        <family val="2"/>
        <scheme val="minor"/>
      </rPr>
      <t xml:space="preserve"> saldo estimado de - R$ 224,84 milhões</t>
    </r>
    <r>
      <rPr>
        <sz val="11"/>
        <color theme="1"/>
        <rFont val="Calibri"/>
        <family val="2"/>
        <scheme val="minor"/>
      </rPr>
      <t xml:space="preserve"> ao final do exercício de 2024, decorrente da queda de arrecadação das quotas RGR, -29,3% em relação ao orçamento de 2023 e da inclusão da indenização devida a Companhia Energética de São Paulo – CESP (UHE Três Irmãos) definida pela Portaria MME 727/2023.</t>
    </r>
  </si>
  <si>
    <r>
      <t>114. No entanto, após análises de projeções das quotas de RGR das geradoras e transmissoras, a ANEEL considera uma a</t>
    </r>
    <r>
      <rPr>
        <b/>
        <sz val="11"/>
        <color theme="1"/>
        <rFont val="Calibri"/>
        <family val="2"/>
        <scheme val="minor"/>
      </rPr>
      <t>rrecadação de quotas para 2024 no montante de R$ 505,25 milhões</t>
    </r>
    <r>
      <rPr>
        <sz val="11"/>
        <color theme="1"/>
        <rFont val="Calibri"/>
        <family val="2"/>
        <scheme val="minor"/>
      </rPr>
      <t>, ou seja, menor que o apresentado pela CCEE, que foi de R$ 539,30 milhões.</t>
    </r>
  </si>
  <si>
    <r>
      <t>115. É importante destacar, que os principais impactos da redução projetada da RGR para o exercício de 2024 é decorrente da</t>
    </r>
    <r>
      <rPr>
        <b/>
        <sz val="11"/>
        <color theme="1"/>
        <rFont val="Calibri"/>
        <family val="2"/>
        <scheme val="minor"/>
      </rPr>
      <t xml:space="preserve"> redução de incidência de RGR em ativos de empresas, em função de renovação de contratos de concessão</t>
    </r>
    <r>
      <rPr>
        <sz val="11"/>
        <color theme="1"/>
        <rFont val="Calibri"/>
        <family val="2"/>
        <scheme val="minor"/>
      </rPr>
      <t>, no último trimestre de 2022, além da depreciação dos ativos que ainda são obrigados ao recolhimento do encargo, uma vez que a base de cálculo da RGR é 2,5% do AIS líquido, balizado em 3% da ROL.</t>
    </r>
  </si>
  <si>
    <r>
      <t>116. Dessa forma, considerando a projeção verificada pela ANEEL, que considera uma redução de 33,6% na projeção da arrecadação de quotas de RGR, em comparação ao que foi apresentado no orçamento de 2023, bem como as demais receitas apresentadas pala Câmara, frente às despesas de R$ 1,32 bilhões, o</t>
    </r>
    <r>
      <rPr>
        <b/>
        <sz val="11"/>
        <color theme="1"/>
        <rFont val="Calibri"/>
        <family val="2"/>
        <scheme val="minor"/>
      </rPr>
      <t xml:space="preserve"> saldo estimado considerado na RGR é de (–) R$ 257,24 milhões</t>
    </r>
    <r>
      <rPr>
        <sz val="11"/>
        <color theme="1"/>
        <rFont val="Calibri"/>
        <family val="2"/>
        <scheme val="minor"/>
      </rPr>
      <t xml:space="preserve"> ao final de 2024.</t>
    </r>
  </si>
  <si>
    <r>
      <t>118. Ainda, considerando a insuficiência de recursos prevista para o exercício de 2024 para o cumprimento das obrigações da RGR, bem como a legislação vigente quanto a operacionalização do encargo, é i</t>
    </r>
    <r>
      <rPr>
        <b/>
        <sz val="11"/>
        <color theme="1"/>
        <rFont val="Calibri"/>
        <family val="2"/>
        <scheme val="minor"/>
      </rPr>
      <t>mportante que o ponto seja encaminhado ao Ministério de Minas e Energia – MME para as tratativas necessárias,</t>
    </r>
    <r>
      <rPr>
        <sz val="11"/>
        <color theme="1"/>
        <rFont val="Calibri"/>
        <family val="2"/>
        <scheme val="minor"/>
      </rPr>
      <t xml:space="preserve"> com a participação da CCEE e ANEEL.</t>
    </r>
  </si>
  <si>
    <r>
      <t xml:space="preserve">117. Neste sentido, na abertura da Consulta Pública, </t>
    </r>
    <r>
      <rPr>
        <b/>
        <sz val="11"/>
        <color theme="1"/>
        <rFont val="Calibri"/>
        <family val="2"/>
        <scheme val="minor"/>
      </rPr>
      <t>não é considerado qualquer valor de aporte da RGR para a CDE</t>
    </r>
    <r>
      <rPr>
        <sz val="11"/>
        <color theme="1"/>
        <rFont val="Calibri"/>
        <family val="2"/>
        <scheme val="minor"/>
      </rPr>
      <t>, restando ainda destacar que na hipótese de insuficiência de recursos para o cumprimento de suas obrigações, a Portaria 727/2023 assim define:</t>
    </r>
  </si>
  <si>
    <t>De acordo com a proposta da Aneel de não considerar aportes da RGR para a CDE. Entendemos que as considerações apontadas são adequadas.</t>
  </si>
  <si>
    <r>
      <t>119. No âmbito do processo de</t>
    </r>
    <r>
      <rPr>
        <b/>
        <sz val="11"/>
        <color theme="1"/>
        <rFont val="Calibri"/>
        <family val="2"/>
        <scheme val="minor"/>
      </rPr>
      <t xml:space="preserve"> desestatização da Eletrobras,</t>
    </r>
    <r>
      <rPr>
        <sz val="11"/>
        <color theme="1"/>
        <rFont val="Calibri"/>
        <family val="2"/>
        <scheme val="minor"/>
      </rPr>
      <t xml:space="preserve"> o inciso I da Lei 14.182/2021 dispôs que a Eletrobras </t>
    </r>
    <r>
      <rPr>
        <b/>
        <sz val="11"/>
        <color theme="1"/>
        <rFont val="Calibri"/>
        <family val="2"/>
        <scheme val="minor"/>
      </rPr>
      <t>aportará na CDE,</t>
    </r>
    <r>
      <rPr>
        <sz val="11"/>
        <color theme="1"/>
        <rFont val="Calibri"/>
        <family val="2"/>
        <scheme val="minor"/>
      </rPr>
      <t xml:space="preserve"> para fins de modicidade tarifária, o valor correspondente a</t>
    </r>
    <r>
      <rPr>
        <b/>
        <sz val="11"/>
        <color theme="1"/>
        <rFont val="Calibri"/>
        <family val="2"/>
        <scheme val="minor"/>
      </rPr>
      <t xml:space="preserve"> 50%</t>
    </r>
    <r>
      <rPr>
        <sz val="11"/>
        <color theme="1"/>
        <rFont val="Calibri"/>
        <family val="2"/>
        <scheme val="minor"/>
      </rPr>
      <t xml:space="preserve"> (cinquenta por cento) do valor adicionado à concessão pelos novos contratos, nos termos abaixo:</t>
    </r>
  </si>
  <si>
    <r>
      <t xml:space="preserve">I - o pagamento pela Eletrobras ou por suas subsidiárias, na forma definida pelo Conselho Nacional de Política Energética (CNPE), à Conta de Desenvolvimento Energético (CDE), de que trata a Lei nº 10.438, de 26 de abril de 2002, correspondente a </t>
    </r>
    <r>
      <rPr>
        <b/>
        <sz val="11"/>
        <color theme="1"/>
        <rFont val="Calibri"/>
        <family val="2"/>
        <scheme val="minor"/>
      </rPr>
      <t xml:space="preserve">50% </t>
    </r>
    <r>
      <rPr>
        <sz val="11"/>
        <color theme="1"/>
        <rFont val="Calibri"/>
        <family val="2"/>
        <scheme val="minor"/>
      </rPr>
      <t xml:space="preserve">(cinquenta por cento) </t>
    </r>
    <r>
      <rPr>
        <b/>
        <sz val="11"/>
        <color theme="1"/>
        <rFont val="Calibri"/>
        <family val="2"/>
        <scheme val="minor"/>
      </rPr>
      <t>do valor adicionado à concessão pelos novos contratos</t>
    </r>
    <r>
      <rPr>
        <sz val="11"/>
        <color theme="1"/>
        <rFont val="Calibri"/>
        <family val="2"/>
        <scheme val="minor"/>
      </rPr>
      <t>; (...)</t>
    </r>
  </si>
  <si>
    <r>
      <t xml:space="preserve">§ 2º O disposto no art. 7º da Lei nº 9.648, de 27 de maio de 1998, </t>
    </r>
    <r>
      <rPr>
        <b/>
        <sz val="11"/>
        <color theme="1"/>
        <rFont val="Calibri"/>
        <family val="2"/>
        <scheme val="minor"/>
      </rPr>
      <t>não se aplica aos novos contratos de concessão de geração</t>
    </r>
    <r>
      <rPr>
        <sz val="11"/>
        <color theme="1"/>
        <rFont val="Calibri"/>
        <family val="2"/>
        <scheme val="minor"/>
      </rPr>
      <t xml:space="preserve"> de energia elétrica de que trata este artigo, e a quota de que trata o inciso I do caput deste artigo será creditada integralmente em favor das concessionárias e permissionárias de distribuição de energia elétrica, para fins de</t>
    </r>
    <r>
      <rPr>
        <b/>
        <sz val="11"/>
        <color theme="1"/>
        <rFont val="Calibri"/>
        <family val="2"/>
        <scheme val="minor"/>
      </rPr>
      <t xml:space="preserve"> modicidade tarifária no Ambiente de Contratação Regulada (ACR</t>
    </r>
    <r>
      <rPr>
        <sz val="11"/>
        <color theme="1"/>
        <rFont val="Calibri"/>
        <family val="2"/>
        <scheme val="minor"/>
      </rPr>
      <t>), distribuída de forma proporcional aos montantes descontratados em decorrência da alteração do regime de exploração para produção independente de que trata o inciso III do caput deste artigo.”</t>
    </r>
  </si>
  <si>
    <r>
      <t xml:space="preserve">120. A Resolução CNPE nº 15/2021 estabeleceu o valor adicionado e o aporte na CDE desde a assinatura do contrato até o ano de 2047, conforme Anexo V da citada Resolução. Em 2022, foi realizado o </t>
    </r>
    <r>
      <rPr>
        <b/>
        <sz val="11"/>
        <color theme="1"/>
        <rFont val="Calibri"/>
        <family val="2"/>
        <scheme val="minor"/>
      </rPr>
      <t>aporte inicial da ordem de R$ 5 bilhões na CDE,</t>
    </r>
    <r>
      <rPr>
        <sz val="11"/>
        <color theme="1"/>
        <rFont val="Calibri"/>
        <family val="2"/>
        <scheme val="minor"/>
      </rPr>
      <t xml:space="preserve"> com repasse imediato as distribuidoras beneficiárias tendo por base decisão da Diretoria da ANEEL proferida quando da abertura da Consulta Pública nº 34/2022.</t>
    </r>
  </si>
  <si>
    <r>
      <t xml:space="preserve">121. No encerramento da referida Consulta Pública, em 22/11/2022, foram </t>
    </r>
    <r>
      <rPr>
        <b/>
        <sz val="11"/>
        <color theme="1"/>
        <rFont val="Calibri"/>
        <family val="2"/>
        <scheme val="minor"/>
      </rPr>
      <t>aprovadas alterações no PRORET</t>
    </r>
    <r>
      <rPr>
        <sz val="11"/>
        <color theme="1"/>
        <rFont val="Calibri"/>
        <family val="2"/>
        <scheme val="minor"/>
      </rPr>
      <t>, sejam de regras tarifárias como também repercussões na gestão da CDE e rito orçamentário.</t>
    </r>
  </si>
  <si>
    <r>
      <t xml:space="preserve">122. Em específico, foi definido que o </t>
    </r>
    <r>
      <rPr>
        <b/>
        <sz val="11"/>
        <color theme="1"/>
        <rFont val="Calibri"/>
        <family val="2"/>
        <scheme val="minor"/>
      </rPr>
      <t>recurso associado à desestatização da Eletrobras deve compor o orçamento anual da CDE</t>
    </r>
    <r>
      <rPr>
        <sz val="11"/>
        <color theme="1"/>
        <rFont val="Calibri"/>
        <family val="2"/>
        <scheme val="minor"/>
      </rPr>
      <t xml:space="preserve">, com </t>
    </r>
    <r>
      <rPr>
        <b/>
        <sz val="11"/>
        <color theme="1"/>
        <rFont val="Calibri"/>
        <family val="2"/>
        <scheme val="minor"/>
      </rPr>
      <t>entrada e saída de mesmo valor</t>
    </r>
    <r>
      <rPr>
        <sz val="11"/>
        <color theme="1"/>
        <rFont val="Calibri"/>
        <family val="2"/>
        <scheme val="minor"/>
      </rPr>
      <t xml:space="preserve">, uma vez que após aporte ele será imediatamente transferido </t>
    </r>
    <r>
      <rPr>
        <b/>
        <sz val="11"/>
        <color theme="1"/>
        <rFont val="Calibri"/>
        <family val="2"/>
        <scheme val="minor"/>
      </rPr>
      <t>em benefício</t>
    </r>
    <r>
      <rPr>
        <sz val="11"/>
        <color theme="1"/>
        <rFont val="Calibri"/>
        <family val="2"/>
        <scheme val="minor"/>
      </rPr>
      <t xml:space="preserve"> das distribuidoras que atendem consumidores no</t>
    </r>
    <r>
      <rPr>
        <b/>
        <sz val="11"/>
        <color theme="1"/>
        <rFont val="Calibri"/>
        <family val="2"/>
        <scheme val="minor"/>
      </rPr>
      <t xml:space="preserve"> ambiente de contratação regulada – ACR</t>
    </r>
    <r>
      <rPr>
        <sz val="11"/>
        <color theme="1"/>
        <rFont val="Calibri"/>
        <family val="2"/>
        <scheme val="minor"/>
      </rPr>
      <t>. Desta forma, tal detalhamento tem objetivo a publicização do tema, não afetando a definição das quotas anuais da CDE.</t>
    </r>
  </si>
  <si>
    <t>III.13 – Subsídio Geração Distribuída – Lei nº 14.300</t>
  </si>
  <si>
    <r>
      <t>123. Assim, para 2024,</t>
    </r>
    <r>
      <rPr>
        <b/>
        <sz val="11"/>
        <color theme="1"/>
        <rFont val="Calibri"/>
        <family val="2"/>
        <scheme val="minor"/>
      </rPr>
      <t xml:space="preserve"> a previsão de aporte é de R$ 1,3 bilhões,</t>
    </r>
    <r>
      <rPr>
        <sz val="11"/>
        <color theme="1"/>
        <rFont val="Calibri"/>
        <family val="2"/>
        <scheme val="minor"/>
      </rPr>
      <t xml:space="preserve"> valor identificado como CDE Eletrobras no campo de despesas e Aporte Eletrobras no campo Receitas do orçamento CDE 2024.</t>
    </r>
  </si>
  <si>
    <t xml:space="preserve"> Fontes incentivadas para consumidores livres e a MMGD devem ser fiscalizadas pela Aneel.</t>
  </si>
  <si>
    <r>
      <t>124. Em 6 de janeiro de 2022, foi sancionada a Lei nº 14.300, que instituiu o Marco Legal da micro e minigeração distribuída –</t>
    </r>
    <r>
      <rPr>
        <b/>
        <sz val="11"/>
        <color theme="1"/>
        <rFont val="Calibri"/>
        <family val="2"/>
        <scheme val="minor"/>
      </rPr>
      <t xml:space="preserve"> MMGD,</t>
    </r>
    <r>
      <rPr>
        <sz val="11"/>
        <color theme="1"/>
        <rFont val="Calibri"/>
        <family val="2"/>
        <scheme val="minor"/>
      </rPr>
      <t xml:space="preserve"> trazendo</t>
    </r>
    <r>
      <rPr>
        <b/>
        <sz val="11"/>
        <color theme="1"/>
        <rFont val="Calibri"/>
        <family val="2"/>
        <scheme val="minor"/>
      </rPr>
      <t xml:space="preserve"> importantes repercussões relacionadas à CDE</t>
    </r>
    <r>
      <rPr>
        <sz val="11"/>
        <color theme="1"/>
        <rFont val="Calibri"/>
        <family val="2"/>
        <scheme val="minor"/>
      </rPr>
      <t>, em especial para operacionalizar a transferência de recursos para compensar perdas de receitas tarifárias de distribuidoras com unidades consumidoras participantes do Sistema de Compensação de Energia Elétrica – SCEE.</t>
    </r>
  </si>
  <si>
    <r>
      <t>125. A regulamentação do tema foi objeto de debate na Consulta Pública ANEEL nº 50/2022 (período de contribuição de 27/10 a 12/12/2022), e que resultou na</t>
    </r>
    <r>
      <rPr>
        <b/>
        <sz val="11"/>
        <color theme="1"/>
        <rFont val="Calibri"/>
        <family val="2"/>
        <scheme val="minor"/>
      </rPr>
      <t xml:space="preserve"> aprovação dos regulamentos tarifários (PRORET)</t>
    </r>
    <r>
      <rPr>
        <sz val="11"/>
        <color theme="1"/>
        <rFont val="Calibri"/>
        <family val="2"/>
        <scheme val="minor"/>
      </rPr>
      <t>, com inclusão de nova rubrica de despesa na CDE a qual deve ter como fonte de recurso as tarifas dos consumidores cativos.</t>
    </r>
  </si>
  <si>
    <r>
      <t xml:space="preserve">126. Na presente proposta de orçamento foi considerada a </t>
    </r>
    <r>
      <rPr>
        <b/>
        <sz val="11"/>
        <color theme="1"/>
        <rFont val="Calibri"/>
        <family val="2"/>
        <scheme val="minor"/>
      </rPr>
      <t xml:space="preserve">estimativa de reembolsos da CDEGD </t>
    </r>
    <r>
      <rPr>
        <sz val="11"/>
        <color theme="1"/>
        <rFont val="Calibri"/>
        <family val="2"/>
        <scheme val="minor"/>
      </rPr>
      <t xml:space="preserve">em 2024 de </t>
    </r>
    <r>
      <rPr>
        <b/>
        <sz val="11"/>
        <color theme="1"/>
        <rFont val="Calibri"/>
        <family val="2"/>
        <scheme val="minor"/>
      </rPr>
      <t>R$ 1.680.713.903,04,</t>
    </r>
    <r>
      <rPr>
        <sz val="11"/>
        <color theme="1"/>
        <rFont val="Calibri"/>
        <family val="2"/>
        <scheme val="minor"/>
      </rPr>
      <t xml:space="preserve"> obtida com base nos valores homologados nos processos tarifários de 2023, e sua atualização observando a variação do IPCA e o </t>
    </r>
    <r>
      <rPr>
        <b/>
        <sz val="11"/>
        <color theme="1"/>
        <rFont val="Calibri"/>
        <family val="2"/>
        <scheme val="minor"/>
      </rPr>
      <t>crescimento médio do mercado subsidiado de GD de 27,4%</t>
    </r>
    <r>
      <rPr>
        <sz val="11"/>
        <color theme="1"/>
        <rFont val="Calibri"/>
        <family val="2"/>
        <scheme val="minor"/>
      </rPr>
      <t xml:space="preserve"> (fonte EPE). Cumpre destacar que a variação desta despesa no orçamento anual decorre principalmente do fato de que no ano de 2023 as obrigações de pagamento da CDE-GD tiveram início nos respectivos processos tarifários de cada distribuidora, logo, o valor total no orçamento não correspondia a despesa plena de 12 meses.</t>
    </r>
  </si>
  <si>
    <r>
      <t xml:space="preserve">127. De outro lado faz-se necessário considerar a arrecadação deste valor junto as distribuidoras, as quais terão o repasse assegurado por meio de componente tarifária CDE-TE com aplicação restrita aos consumidores cativos de sua área de concessão. Neste sentido, o valor de </t>
    </r>
    <r>
      <rPr>
        <b/>
        <sz val="11"/>
        <color theme="1"/>
        <rFont val="Calibri"/>
        <family val="2"/>
        <scheme val="minor"/>
      </rPr>
      <t xml:space="preserve">R$ 1,681 bilhões </t>
    </r>
    <r>
      <rPr>
        <sz val="11"/>
        <color theme="1"/>
        <rFont val="Calibri"/>
        <family val="2"/>
        <scheme val="minor"/>
      </rPr>
      <t xml:space="preserve">também foi lançado no campo receita como </t>
    </r>
    <r>
      <rPr>
        <b/>
        <sz val="11"/>
        <color theme="1"/>
        <rFont val="Calibri"/>
        <family val="2"/>
        <scheme val="minor"/>
      </rPr>
      <t>Quotas CDE-GD.</t>
    </r>
    <r>
      <rPr>
        <sz val="11"/>
        <color theme="1"/>
        <rFont val="Calibri"/>
        <family val="2"/>
        <scheme val="minor"/>
      </rPr>
      <t xml:space="preserve"> Quando da aprovação dos valores definitivos do orçamento 2024, os valores das quotas poderão ainda serem alterados em razão do saldo/restos a pagar ao final do exercício associado a gestão da CDE-GD.</t>
    </r>
  </si>
  <si>
    <r>
      <t xml:space="preserve">128. Tendo em vista os novos comandos legais relacionados a CDE, a partir de 2023 faz-se necessária a definição de duas quotas anuais, a </t>
    </r>
    <r>
      <rPr>
        <b/>
        <sz val="11"/>
        <color theme="1"/>
        <rFont val="Calibri"/>
        <family val="2"/>
        <scheme val="minor"/>
      </rPr>
      <t xml:space="preserve">CDE-Uso </t>
    </r>
    <r>
      <rPr>
        <sz val="11"/>
        <color theme="1"/>
        <rFont val="Calibri"/>
        <family val="2"/>
        <scheme val="minor"/>
      </rPr>
      <t xml:space="preserve">e a </t>
    </r>
    <r>
      <rPr>
        <b/>
        <sz val="11"/>
        <color theme="1"/>
        <rFont val="Calibri"/>
        <family val="2"/>
        <scheme val="minor"/>
      </rPr>
      <t>CDE-GD</t>
    </r>
    <r>
      <rPr>
        <sz val="11"/>
        <color theme="1"/>
        <rFont val="Calibri"/>
        <family val="2"/>
        <scheme val="minor"/>
      </rPr>
      <t>, que diferem na repercussão final aos consumidores.</t>
    </r>
  </si>
  <si>
    <r>
      <t xml:space="preserve">129. A </t>
    </r>
    <r>
      <rPr>
        <b/>
        <sz val="11"/>
        <color theme="1"/>
        <rFont val="Calibri"/>
        <family val="2"/>
        <scheme val="minor"/>
      </rPr>
      <t xml:space="preserve">CDE-Uso </t>
    </r>
    <r>
      <rPr>
        <sz val="11"/>
        <color theme="1"/>
        <rFont val="Calibri"/>
        <family val="2"/>
        <scheme val="minor"/>
      </rPr>
      <t xml:space="preserve">deve ser </t>
    </r>
    <r>
      <rPr>
        <b/>
        <sz val="11"/>
        <color theme="1"/>
        <rFont val="Calibri"/>
        <family val="2"/>
        <scheme val="minor"/>
      </rPr>
      <t>paga por todos os agentes</t>
    </r>
    <r>
      <rPr>
        <sz val="11"/>
        <color theme="1"/>
        <rFont val="Calibri"/>
        <family val="2"/>
        <scheme val="minor"/>
      </rPr>
      <t xml:space="preserve"> que atendem consumidores finais,</t>
    </r>
    <r>
      <rPr>
        <b/>
        <sz val="11"/>
        <color theme="1"/>
        <rFont val="Calibri"/>
        <family val="2"/>
        <scheme val="minor"/>
      </rPr>
      <t xml:space="preserve"> cativos e livres,</t>
    </r>
    <r>
      <rPr>
        <sz val="11"/>
        <color theme="1"/>
        <rFont val="Calibri"/>
        <family val="2"/>
        <scheme val="minor"/>
      </rPr>
      <t xml:space="preserve"> mediante encargo tarifário incluído nas tarifas de uso dos sistemas de transmissão e distribuição de energia elétrica (TUSD e TUST). Já a </t>
    </r>
    <r>
      <rPr>
        <b/>
        <sz val="11"/>
        <color theme="1"/>
        <rFont val="Calibri"/>
        <family val="2"/>
        <scheme val="minor"/>
      </rPr>
      <t>CDE-GD</t>
    </r>
    <r>
      <rPr>
        <sz val="11"/>
        <color theme="1"/>
        <rFont val="Calibri"/>
        <family val="2"/>
        <scheme val="minor"/>
      </rPr>
      <t xml:space="preserve">, se aplica às distribuidoras e o repasse tarifário ocorrerá mediante encargo tarifário a ser incluído nas tarifas de energia (TE), portanto, com </t>
    </r>
    <r>
      <rPr>
        <b/>
        <sz val="11"/>
        <color theme="1"/>
        <rFont val="Calibri"/>
        <family val="2"/>
        <scheme val="minor"/>
      </rPr>
      <t>repercussão restrita aos consumidores cativos.</t>
    </r>
  </si>
  <si>
    <r>
      <t>130. Quanto ao critério de rateio das referidas quotas anuais da CDE entre os consumidores de energia elétrica, além da</t>
    </r>
    <r>
      <rPr>
        <b/>
        <sz val="11"/>
        <color theme="1"/>
        <rFont val="Calibri"/>
        <family val="2"/>
        <scheme val="minor"/>
      </rPr>
      <t xml:space="preserve"> isenção da</t>
    </r>
    <r>
      <rPr>
        <sz val="11"/>
        <color theme="1"/>
        <rFont val="Calibri"/>
        <family val="2"/>
        <scheme val="minor"/>
      </rPr>
      <t xml:space="preserve"> subclasse residencia</t>
    </r>
    <r>
      <rPr>
        <b/>
        <sz val="11"/>
        <color theme="1"/>
        <rFont val="Calibri"/>
        <family val="2"/>
        <scheme val="minor"/>
      </rPr>
      <t>l baixa renda,</t>
    </r>
    <r>
      <rPr>
        <sz val="11"/>
        <color theme="1"/>
        <rFont val="Calibri"/>
        <family val="2"/>
        <scheme val="minor"/>
      </rPr>
      <t xml:space="preserve"> em vigor desde 1º de janeiro de 2017, deve-se observar trajetória para a </t>
    </r>
    <r>
      <rPr>
        <b/>
        <sz val="11"/>
        <color theme="1"/>
        <rFont val="Calibri"/>
        <family val="2"/>
        <scheme val="minor"/>
      </rPr>
      <t>retirada da diferenciação regional e introdução da diferenciação entre os níveis de tensão</t>
    </r>
    <r>
      <rPr>
        <sz val="11"/>
        <color theme="1"/>
        <rFont val="Calibri"/>
        <family val="2"/>
        <scheme val="minor"/>
      </rPr>
      <t>, conforme definido pelos parágrafos 3º a 3º-G, art. 13, da Lei nº 10.438/2002.</t>
    </r>
  </si>
  <si>
    <t>A diferenciação entre os níveis de tensão aumentará mais ainda os custos para os consumidores cativos, já que os consumidores de AT (alta tensão) são os que migram em profusão para o mercado livre, deixando uma conta adicional de Sobrecontratação aos consumidores cativos.</t>
  </si>
  <si>
    <t>Os consumidores cativos são onerados com todos os impactos crescentes da CDE-GD e com as reduções proporcionais a cada ano do das incidências de CDE sobre os consumidores de AT (alta tensão) são os que migram em profusão para o mercado livre, deixando uma conta adicional de Sobrecontratação aos consumidores cativos.</t>
  </si>
  <si>
    <r>
      <t xml:space="preserve">132. Dado o exposto, para o rateio das quotas anuais da CDE, temos uma diferença metodológica associada ao mercado de rateio, na </t>
    </r>
    <r>
      <rPr>
        <b/>
        <sz val="11"/>
        <color theme="1"/>
        <rFont val="Calibri"/>
        <family val="2"/>
        <scheme val="minor"/>
      </rPr>
      <t>CDE-Uso contemplando cativos e livres</t>
    </r>
    <r>
      <rPr>
        <sz val="11"/>
        <color theme="1"/>
        <rFont val="Calibri"/>
        <family val="2"/>
        <scheme val="minor"/>
      </rPr>
      <t xml:space="preserve"> e na </t>
    </r>
    <r>
      <rPr>
        <b/>
        <sz val="11"/>
        <color theme="1"/>
        <rFont val="Calibri"/>
        <family val="2"/>
        <scheme val="minor"/>
      </rPr>
      <t>CDE-GD apenas os cativos.</t>
    </r>
  </si>
  <si>
    <r>
      <t>133. Quanto aos custos totais a serem suportados por cada uma das quotas em 2024, temos a</t>
    </r>
    <r>
      <rPr>
        <b/>
        <sz val="11"/>
        <color theme="1"/>
        <rFont val="Calibri"/>
        <family val="2"/>
        <scheme val="minor"/>
      </rPr>
      <t xml:space="preserve"> CDE-GD</t>
    </r>
    <r>
      <rPr>
        <sz val="11"/>
        <color theme="1"/>
        <rFont val="Calibri"/>
        <family val="2"/>
        <scheme val="minor"/>
      </rPr>
      <t xml:space="preserve"> sendo responsável pelo subsídio da geração distribuída, no valor de </t>
    </r>
    <r>
      <rPr>
        <b/>
        <sz val="11"/>
        <color theme="1"/>
        <rFont val="Calibri"/>
        <family val="2"/>
        <scheme val="minor"/>
      </rPr>
      <t>R$ 1,681 bilhões,</t>
    </r>
    <r>
      <rPr>
        <sz val="11"/>
        <color theme="1"/>
        <rFont val="Calibri"/>
        <family val="2"/>
        <scheme val="minor"/>
      </rPr>
      <t xml:space="preserve"> e a </t>
    </r>
    <r>
      <rPr>
        <b/>
        <sz val="11"/>
        <color theme="1"/>
        <rFont val="Calibri"/>
        <family val="2"/>
        <scheme val="minor"/>
      </rPr>
      <t>CDEUso</t>
    </r>
    <r>
      <rPr>
        <sz val="11"/>
        <color theme="1"/>
        <rFont val="Calibri"/>
        <family val="2"/>
        <scheme val="minor"/>
      </rPr>
      <t xml:space="preserve">, que corresponde à diferença entre o total das necessidades de recursos do fundo e a arrecadação proporcionada pelas demais fontes de receita, no valor de </t>
    </r>
    <r>
      <rPr>
        <b/>
        <sz val="11"/>
        <color theme="1"/>
        <rFont val="Calibri"/>
        <family val="2"/>
        <scheme val="minor"/>
      </rPr>
      <t>R$ 30,873 bilhões</t>
    </r>
    <r>
      <rPr>
        <sz val="11"/>
        <color theme="1"/>
        <rFont val="Calibri"/>
        <family val="2"/>
        <scheme val="minor"/>
      </rPr>
      <t>. O mercado considerado para a definição das quotas CDE de 2024 refere-se ao período de setembro/2022 a agosto/2023.</t>
    </r>
  </si>
  <si>
    <t>Rateio CDE-Uso</t>
  </si>
  <si>
    <r>
      <t>134. Ressalta-se que com a revogação do art. 5º do Dec. nº 7.891/2013 pelo Decreto 9.022/2017,</t>
    </r>
    <r>
      <rPr>
        <b/>
        <sz val="11"/>
        <color theme="1"/>
        <rFont val="Calibri"/>
        <family val="2"/>
        <scheme val="minor"/>
      </rPr>
      <t xml:space="preserve"> todas as distribuidoras devem recolher as quotas CDE, mesmo aquelas que integram os sistemas isolados. </t>
    </r>
  </si>
  <si>
    <r>
      <t xml:space="preserve">135. As quotas </t>
    </r>
    <r>
      <rPr>
        <b/>
        <sz val="11"/>
        <color theme="1"/>
        <rFont val="Calibri"/>
        <family val="2"/>
        <scheme val="minor"/>
      </rPr>
      <t>CDE-USO</t>
    </r>
    <r>
      <rPr>
        <sz val="11"/>
        <color theme="1"/>
        <rFont val="Calibri"/>
        <family val="2"/>
        <scheme val="minor"/>
      </rPr>
      <t xml:space="preserve"> foram convertidas em </t>
    </r>
    <r>
      <rPr>
        <b/>
        <sz val="11"/>
        <color theme="1"/>
        <rFont val="Calibri"/>
        <family val="2"/>
        <scheme val="minor"/>
      </rPr>
      <t xml:space="preserve">duodécimos </t>
    </r>
    <r>
      <rPr>
        <sz val="11"/>
        <color theme="1"/>
        <rFont val="Calibri"/>
        <family val="2"/>
        <scheme val="minor"/>
      </rPr>
      <t>para as concessionárias de distribuição e devem ser pagas a partir de 10 de janeiro de 202423. Os valores das quotas anuais por distribuidora constam do Anexo desta Nota Técnica.</t>
    </r>
  </si>
  <si>
    <r>
      <t xml:space="preserve">136. Considerando a sistemática de recolhimento da </t>
    </r>
    <r>
      <rPr>
        <b/>
        <sz val="11"/>
        <color theme="1"/>
        <rFont val="Calibri"/>
        <family val="2"/>
        <scheme val="minor"/>
      </rPr>
      <t>CDE-Uso</t>
    </r>
    <r>
      <rPr>
        <sz val="11"/>
        <color theme="1"/>
        <rFont val="Calibri"/>
        <family val="2"/>
        <scheme val="minor"/>
      </rPr>
      <t>, com</t>
    </r>
    <r>
      <rPr>
        <b/>
        <sz val="11"/>
        <color theme="1"/>
        <rFont val="Calibri"/>
        <family val="2"/>
        <scheme val="minor"/>
      </rPr>
      <t xml:space="preserve"> todas as concessionárias de distribuição</t>
    </r>
    <r>
      <rPr>
        <sz val="11"/>
        <color theme="1"/>
        <rFont val="Calibri"/>
        <family val="2"/>
        <scheme val="minor"/>
      </rPr>
      <t xml:space="preserve"> efetuando o pagamento dos duodécimos de forma simultânea e dentro do ano civil, entre janeiro e dezembro, o valor anual a ser rateado corresponde necessariamente ao somatório das quotas mensais a serem aprovadas, sendo tais quotas utilizadas como cobertura nos processos tarifários.</t>
    </r>
  </si>
  <si>
    <r>
      <t xml:space="preserve">137. Para fins de orçamento, a previsão de arrecadação de quotas em 2024 corresponde a previsão de despesas da </t>
    </r>
    <r>
      <rPr>
        <b/>
        <sz val="11"/>
        <color theme="1"/>
        <rFont val="Calibri"/>
        <family val="2"/>
        <scheme val="minor"/>
      </rPr>
      <t>CDE-GD</t>
    </r>
    <r>
      <rPr>
        <sz val="11"/>
        <color theme="1"/>
        <rFont val="Calibri"/>
        <family val="2"/>
        <scheme val="minor"/>
      </rPr>
      <t xml:space="preserve"> no exercício, </t>
    </r>
    <r>
      <rPr>
        <b/>
        <sz val="11"/>
        <color theme="1"/>
        <rFont val="Calibri"/>
        <family val="2"/>
        <scheme val="minor"/>
      </rPr>
      <t>R$ 1,681 bilhões</t>
    </r>
    <r>
      <rPr>
        <sz val="11"/>
        <color theme="1"/>
        <rFont val="Calibri"/>
        <family val="2"/>
        <scheme val="minor"/>
      </rPr>
      <t>. Este valor é composto em parte por valores definidos em 2023 e parte por aqueles que estão em avaliação no presente processo.</t>
    </r>
  </si>
  <si>
    <r>
      <t xml:space="preserve">138. Para a </t>
    </r>
    <r>
      <rPr>
        <b/>
        <sz val="11"/>
        <color theme="1"/>
        <rFont val="Calibri"/>
        <family val="2"/>
        <scheme val="minor"/>
      </rPr>
      <t>CDE-GD</t>
    </r>
    <r>
      <rPr>
        <sz val="11"/>
        <color theme="1"/>
        <rFont val="Calibri"/>
        <family val="2"/>
        <scheme val="minor"/>
      </rPr>
      <t xml:space="preserve">, as quotas são </t>
    </r>
    <r>
      <rPr>
        <b/>
        <sz val="11"/>
        <color theme="1"/>
        <rFont val="Calibri"/>
        <family val="2"/>
        <scheme val="minor"/>
      </rPr>
      <t>concatenadas aos respectivos processos tarifários das distribuidoras</t>
    </r>
    <r>
      <rPr>
        <sz val="11"/>
        <color theme="1"/>
        <rFont val="Calibri"/>
        <family val="2"/>
        <scheme val="minor"/>
      </rPr>
      <t>, de forma que o recolhimento não ocorre de forma simultânea entre os agentes.</t>
    </r>
  </si>
  <si>
    <r>
      <t xml:space="preserve">139. Desta forma, considerando o calendário de processos tarifários, para 2023 foram definidas quotas anuais da </t>
    </r>
    <r>
      <rPr>
        <b/>
        <sz val="11"/>
        <color theme="1"/>
        <rFont val="Calibri"/>
        <family val="2"/>
        <scheme val="minor"/>
      </rPr>
      <t>CDE-GD em R$ 1,520 bilhões</t>
    </r>
    <r>
      <rPr>
        <sz val="11"/>
        <color theme="1"/>
        <rFont val="Calibri"/>
        <family val="2"/>
        <scheme val="minor"/>
      </rPr>
      <t>, observado o recolhimento em 12 parcelas a partir de cada processo tarifário. Deste valor, o orçamento de 2023 considerou apenas R$ 702 milhões.</t>
    </r>
  </si>
  <si>
    <r>
      <t xml:space="preserve">140. Para 2024, as quotas anuais da </t>
    </r>
    <r>
      <rPr>
        <b/>
        <sz val="11"/>
        <color theme="1"/>
        <rFont val="Calibri"/>
        <family val="2"/>
        <scheme val="minor"/>
      </rPr>
      <t>CDE-GD</t>
    </r>
    <r>
      <rPr>
        <sz val="11"/>
        <color theme="1"/>
        <rFont val="Calibri"/>
        <family val="2"/>
        <scheme val="minor"/>
      </rPr>
      <t xml:space="preserve"> passam ao valor </t>
    </r>
    <r>
      <rPr>
        <b/>
        <sz val="11"/>
        <color theme="1"/>
        <rFont val="Calibri"/>
        <family val="2"/>
        <scheme val="minor"/>
      </rPr>
      <t>R$ 1,857 bilhõe</t>
    </r>
    <r>
      <rPr>
        <sz val="11"/>
        <color theme="1"/>
        <rFont val="Calibri"/>
        <family val="2"/>
        <scheme val="minor"/>
      </rPr>
      <t>s de forma a assegurar os recursos adicionais ao pagamento integral das despesas previstas em 2024, mas já implicando em arrecadação certa para parte do ano de 2025.</t>
    </r>
  </si>
  <si>
    <r>
      <t>141. Quando da proposta final do orçamento da CDE 2024 e aprovação das quotas anuais, os valores aqui indicados poderão ser r</t>
    </r>
    <r>
      <rPr>
        <b/>
        <sz val="11"/>
        <color theme="1"/>
        <rFont val="Calibri"/>
        <family val="2"/>
        <scheme val="minor"/>
      </rPr>
      <t>evisitados em razão de alteração na previsão de expansão da GD</t>
    </r>
    <r>
      <rPr>
        <sz val="11"/>
        <color theme="1"/>
        <rFont val="Calibri"/>
        <family val="2"/>
        <scheme val="minor"/>
      </rPr>
      <t>, das proporções de rateio entre as quotistas, bem como em razão da apuração do saldo/restos a pagar ao final do exercício.</t>
    </r>
  </si>
  <si>
    <r>
      <t>142. Quanto às</t>
    </r>
    <r>
      <rPr>
        <b/>
        <sz val="11"/>
        <color theme="1"/>
        <rFont val="Calibri"/>
        <family val="2"/>
        <scheme val="minor"/>
      </rPr>
      <t xml:space="preserve"> permissionárias</t>
    </r>
    <r>
      <rPr>
        <sz val="11"/>
        <color theme="1"/>
        <rFont val="Calibri"/>
        <family val="2"/>
        <scheme val="minor"/>
      </rPr>
      <t xml:space="preserve"> de distribuição e às</t>
    </r>
    <r>
      <rPr>
        <b/>
        <sz val="11"/>
        <color theme="1"/>
        <rFont val="Calibri"/>
        <family val="2"/>
        <scheme val="minor"/>
      </rPr>
      <t xml:space="preserve"> concessionárias de transmissã</t>
    </r>
    <r>
      <rPr>
        <sz val="11"/>
        <color theme="1"/>
        <rFont val="Calibri"/>
        <family val="2"/>
        <scheme val="minor"/>
      </rPr>
      <t xml:space="preserve">o, suas quotas nesse rateio consistem apenas em </t>
    </r>
    <r>
      <rPr>
        <b/>
        <sz val="11"/>
        <color theme="1"/>
        <rFont val="Calibri"/>
        <family val="2"/>
        <scheme val="minor"/>
      </rPr>
      <t>previsões</t>
    </r>
    <r>
      <rPr>
        <sz val="11"/>
        <color theme="1"/>
        <rFont val="Calibri"/>
        <family val="2"/>
        <scheme val="minor"/>
      </rPr>
      <t>, uma vez que a contribuição efetiva é fixada observando os procedimentos específicos definidos no Submódulo 5.2 do Proret.</t>
    </r>
  </si>
  <si>
    <r>
      <t xml:space="preserve">143. Para as </t>
    </r>
    <r>
      <rPr>
        <b/>
        <sz val="11"/>
        <color theme="1"/>
        <rFont val="Calibri"/>
        <family val="2"/>
        <scheme val="minor"/>
      </rPr>
      <t>permissionárias as quotas anuais efetivas são definidas</t>
    </r>
    <r>
      <rPr>
        <sz val="11"/>
        <color theme="1"/>
        <rFont val="Calibri"/>
        <family val="2"/>
        <scheme val="minor"/>
      </rPr>
      <t xml:space="preserve"> nos processos de </t>
    </r>
    <r>
      <rPr>
        <b/>
        <sz val="11"/>
        <color theme="1"/>
        <rFont val="Calibri"/>
        <family val="2"/>
        <scheme val="minor"/>
      </rPr>
      <t>reajuste ou revisão</t>
    </r>
    <r>
      <rPr>
        <sz val="11"/>
        <color theme="1"/>
        <rFont val="Calibri"/>
        <family val="2"/>
        <scheme val="minor"/>
      </rPr>
      <t xml:space="preserve"> tarifária, tendo por referência o custo unitário da </t>
    </r>
    <r>
      <rPr>
        <b/>
        <sz val="11"/>
        <color theme="1"/>
        <rFont val="Calibri"/>
        <family val="2"/>
        <scheme val="minor"/>
      </rPr>
      <t>CDE USO</t>
    </r>
    <r>
      <rPr>
        <sz val="11"/>
        <color theme="1"/>
        <rFont val="Calibri"/>
        <family val="2"/>
        <scheme val="minor"/>
      </rPr>
      <t xml:space="preserve">, e agora também da </t>
    </r>
    <r>
      <rPr>
        <b/>
        <sz val="11"/>
        <color theme="1"/>
        <rFont val="Calibri"/>
        <family val="2"/>
        <scheme val="minor"/>
      </rPr>
      <t>CDE-GD</t>
    </r>
    <r>
      <rPr>
        <sz val="11"/>
        <color theme="1"/>
        <rFont val="Calibri"/>
        <family val="2"/>
        <scheme val="minor"/>
      </rPr>
      <t>, aplicados ao respectivo mercado de referência. Desta forma, as quotas anuais já são concatenadas e tal procedimento decorre da ausência de mecanismo de compensação financeira pela diferença entre o custo realizado e a cobertura tarifária da permissionária, a exemplo da CVA aplicada às concessionárias de distribuição.</t>
    </r>
  </si>
  <si>
    <t>Os maiores pagadores da CDE são os consumidores cativos de BT (baixa tensão). Levando-se em conta que a CDE tem os maiores beneficiários os grandes consumidores de energia incentivada em AT, os sistemas isolados e os consumidores de baixa renda, não existe justificativa adequada para que os consumidores de BT paguem o dobro por cada MWh em ralação os consumidores de AT.</t>
  </si>
  <si>
    <r>
      <t>145. Para as concessionárias de</t>
    </r>
    <r>
      <rPr>
        <b/>
        <sz val="11"/>
        <color theme="1"/>
        <rFont val="Calibri"/>
        <family val="2"/>
        <scheme val="minor"/>
      </rPr>
      <t xml:space="preserve"> transmissão </t>
    </r>
    <r>
      <rPr>
        <sz val="11"/>
        <color theme="1"/>
        <rFont val="Calibri"/>
        <family val="2"/>
        <scheme val="minor"/>
      </rPr>
      <t xml:space="preserve">são fixadas quotas mensais por meio de Despacho da STR, resultantes do faturamento do encargo tarifário junto aos consumidores da Rede Básica, considerando a aplicação da </t>
    </r>
    <r>
      <rPr>
        <b/>
        <sz val="11"/>
        <color theme="1"/>
        <rFont val="Calibri"/>
        <family val="2"/>
        <scheme val="minor"/>
      </rPr>
      <t>TUST-CDE</t>
    </r>
    <r>
      <rPr>
        <sz val="11"/>
        <color theme="1"/>
        <rFont val="Calibri"/>
        <family val="2"/>
        <scheme val="minor"/>
      </rPr>
      <t xml:space="preserve"> vigente ao mercado realizado. Essa tarifa também é definida a partir do custo unitário da CDE-Uso identificado no cálculo da quota anual do ano corrente, conforme tabela acima, para o respectivo subsistema e nível de tensão, com vigência de janeiro a dezembro de 2024, devendo ainda incidir as alíquotas de PIS/COFINS das respectivas transmissoras, conforme tabela abaixo.</t>
    </r>
  </si>
  <si>
    <r>
      <t xml:space="preserve">146. Em função do critério de rateio da quota CDE, o impacto tarifário do </t>
    </r>
    <r>
      <rPr>
        <b/>
        <sz val="11"/>
        <color theme="1"/>
        <rFont val="Calibri"/>
        <family val="2"/>
        <scheme val="minor"/>
      </rPr>
      <t>aumento</t>
    </r>
    <r>
      <rPr>
        <sz val="11"/>
        <color theme="1"/>
        <rFont val="Calibri"/>
        <family val="2"/>
        <scheme val="minor"/>
      </rPr>
      <t xml:space="preserve"> de seu valor em 2024 é </t>
    </r>
    <r>
      <rPr>
        <b/>
        <sz val="11"/>
        <color theme="1"/>
        <rFont val="Calibri"/>
        <family val="2"/>
        <scheme val="minor"/>
      </rPr>
      <t>diferenciado por região</t>
    </r>
    <r>
      <rPr>
        <sz val="11"/>
        <color theme="1"/>
        <rFont val="Calibri"/>
        <family val="2"/>
        <scheme val="minor"/>
      </rPr>
      <t xml:space="preserve"> e </t>
    </r>
    <r>
      <rPr>
        <b/>
        <sz val="11"/>
        <color theme="1"/>
        <rFont val="Calibri"/>
        <family val="2"/>
        <scheme val="minor"/>
      </rPr>
      <t>por nível de tensão</t>
    </r>
    <r>
      <rPr>
        <sz val="11"/>
        <color theme="1"/>
        <rFont val="Calibri"/>
        <family val="2"/>
        <scheme val="minor"/>
      </rPr>
      <t xml:space="preserve">. Para a CDE-Uso que sinaliza um </t>
    </r>
    <r>
      <rPr>
        <b/>
        <sz val="11"/>
        <color theme="1"/>
        <rFont val="Calibri"/>
        <family val="2"/>
        <scheme val="minor"/>
      </rPr>
      <t>aumento das quotas de 6,9%</t>
    </r>
    <r>
      <rPr>
        <sz val="11"/>
        <color theme="1"/>
        <rFont val="Calibri"/>
        <family val="2"/>
        <scheme val="minor"/>
      </rPr>
      <t xml:space="preserve"> em relação ao valor de 2023, temos um aumento da componente </t>
    </r>
    <r>
      <rPr>
        <b/>
        <sz val="11"/>
        <color theme="1"/>
        <rFont val="Calibri"/>
        <family val="2"/>
        <scheme val="minor"/>
      </rPr>
      <t xml:space="preserve">tarifária da ordem de 0,9% </t>
    </r>
    <r>
      <rPr>
        <sz val="11"/>
        <color theme="1"/>
        <rFont val="Calibri"/>
        <family val="2"/>
        <scheme val="minor"/>
      </rPr>
      <t>a ser percebido pelos consumidores das regiões</t>
    </r>
    <r>
      <rPr>
        <b/>
        <sz val="11"/>
        <color theme="1"/>
        <rFont val="Calibri"/>
        <family val="2"/>
        <scheme val="minor"/>
      </rPr>
      <t xml:space="preserve"> S/SE/CO</t>
    </r>
    <r>
      <rPr>
        <sz val="11"/>
        <color theme="1"/>
        <rFont val="Calibri"/>
        <family val="2"/>
        <scheme val="minor"/>
      </rPr>
      <t xml:space="preserve"> conectados em AT e, de outro lado, um </t>
    </r>
    <r>
      <rPr>
        <b/>
        <sz val="11"/>
        <color theme="1"/>
        <rFont val="Calibri"/>
        <family val="2"/>
        <scheme val="minor"/>
      </rPr>
      <t>aumento de 21,1%</t>
    </r>
    <r>
      <rPr>
        <sz val="11"/>
        <color theme="1"/>
        <rFont val="Calibri"/>
        <family val="2"/>
        <scheme val="minor"/>
      </rPr>
      <t xml:space="preserve"> na componente tarifária para os consumidores das regiões </t>
    </r>
    <r>
      <rPr>
        <b/>
        <sz val="11"/>
        <color theme="1"/>
        <rFont val="Calibri"/>
        <family val="2"/>
        <scheme val="minor"/>
      </rPr>
      <t>N/NE conectados na BT.</t>
    </r>
  </si>
  <si>
    <r>
      <t xml:space="preserve">147. A tabela a seguir apresenta estimativas para os </t>
    </r>
    <r>
      <rPr>
        <b/>
        <sz val="11"/>
        <color theme="1"/>
        <rFont val="Calibri"/>
        <family val="2"/>
        <scheme val="minor"/>
      </rPr>
      <t>impactos tarifários médios das quotas CDE de 2024 para os consumidores com conexão em baixa tensão.</t>
    </r>
  </si>
  <si>
    <r>
      <t>149. Tendo em vista a consolidação do orçamento anual da CDE de 2024 pela CCEE, as diretrizes legais, os procedimentos e metodologias de cálculo do Submódulo 5.2 do Proret, as análises constantes desta Nota Técnica e a relevância da matéria, conclui-se pela</t>
    </r>
    <r>
      <rPr>
        <b/>
        <sz val="11"/>
        <color theme="1"/>
        <rFont val="Calibri"/>
        <family val="2"/>
        <scheme val="minor"/>
      </rPr>
      <t xml:space="preserve"> instauração de consulta pública</t>
    </r>
    <r>
      <rPr>
        <sz val="11"/>
        <color theme="1"/>
        <rFont val="Calibri"/>
        <family val="2"/>
        <scheme val="minor"/>
      </rPr>
      <t xml:space="preserve">, por meio de intercâmbio documental, pelo prazo máximo de 60 dias, para obter subsídios e informações adicionais quanto à proposta orçamentária em tela, que resulta no </t>
    </r>
    <r>
      <rPr>
        <b/>
        <sz val="11"/>
        <color theme="1"/>
        <rFont val="Calibri"/>
        <family val="2"/>
        <scheme val="minor"/>
      </rPr>
      <t>total de gastos de R$ 37,168 bilhões</t>
    </r>
    <r>
      <rPr>
        <sz val="11"/>
        <color theme="1"/>
        <rFont val="Calibri"/>
        <family val="2"/>
        <scheme val="minor"/>
      </rPr>
      <t>, incluindo:</t>
    </r>
  </si>
  <si>
    <r>
      <t xml:space="preserve">(i) as quotas anuais da </t>
    </r>
    <r>
      <rPr>
        <b/>
        <sz val="11"/>
        <color theme="1"/>
        <rFont val="Calibri"/>
        <family val="2"/>
        <scheme val="minor"/>
      </rPr>
      <t>CDE – USO,</t>
    </r>
    <r>
      <rPr>
        <sz val="11"/>
        <color theme="1"/>
        <rFont val="Calibri"/>
        <family val="2"/>
        <scheme val="minor"/>
      </rPr>
      <t xml:space="preserve"> a serem pagas pelos agentes de transmissão e distribuição de energia que atendem consumidores finais, no valor total de </t>
    </r>
    <r>
      <rPr>
        <b/>
        <sz val="11"/>
        <color theme="1"/>
        <rFont val="Calibri"/>
        <family val="2"/>
        <scheme val="minor"/>
      </rPr>
      <t>R$ 30,873 bilhões</t>
    </r>
    <r>
      <rPr>
        <sz val="11"/>
        <color theme="1"/>
        <rFont val="Calibri"/>
        <family val="2"/>
        <scheme val="minor"/>
      </rPr>
      <t>;</t>
    </r>
  </si>
  <si>
    <r>
      <t xml:space="preserve">(ii) as quotas anuais da </t>
    </r>
    <r>
      <rPr>
        <b/>
        <sz val="11"/>
        <color theme="1"/>
        <rFont val="Calibri"/>
        <family val="2"/>
        <scheme val="minor"/>
      </rPr>
      <t>CDE – GD</t>
    </r>
    <r>
      <rPr>
        <sz val="11"/>
        <color theme="1"/>
        <rFont val="Calibri"/>
        <family val="2"/>
        <scheme val="minor"/>
      </rPr>
      <t xml:space="preserve">, a serem pagas pelos agentes de distribuição com atendimento a consumidores do ambiente regulado, no valor total de </t>
    </r>
    <r>
      <rPr>
        <b/>
        <sz val="11"/>
        <color theme="1"/>
        <rFont val="Calibri"/>
        <family val="2"/>
        <scheme val="minor"/>
      </rPr>
      <t>R$ 1,857 bilhõe</t>
    </r>
    <r>
      <rPr>
        <sz val="11"/>
        <color theme="1"/>
        <rFont val="Calibri"/>
        <family val="2"/>
        <scheme val="minor"/>
      </rPr>
      <t>s; e</t>
    </r>
  </si>
  <si>
    <r>
      <t xml:space="preserve">(iii) os </t>
    </r>
    <r>
      <rPr>
        <b/>
        <sz val="11"/>
        <color theme="1"/>
        <rFont val="Calibri"/>
        <family val="2"/>
        <scheme val="minor"/>
      </rPr>
      <t>custos unitários da CDE de 2024</t>
    </r>
    <r>
      <rPr>
        <sz val="11"/>
        <color theme="1"/>
        <rFont val="Calibri"/>
        <family val="2"/>
        <scheme val="minor"/>
      </rPr>
      <t>, definidos em R$/MWh, a serem percebidos pelos consumidores de energia elétrica das diferentes regiões e níveis de tensão do atendimento, conforme abaixo:</t>
    </r>
  </si>
  <si>
    <r>
      <t>150. Pelo exposto e do que consta do Processo nº 48500.005466/2023-91, recomenda-se</t>
    </r>
    <r>
      <rPr>
        <b/>
        <sz val="11"/>
        <color theme="1"/>
        <rFont val="Calibri"/>
        <family val="2"/>
        <scheme val="minor"/>
      </rPr>
      <t xml:space="preserve"> instaurar consulta pública,</t>
    </r>
    <r>
      <rPr>
        <sz val="11"/>
        <color theme="1"/>
        <rFont val="Calibri"/>
        <family val="2"/>
        <scheme val="minor"/>
      </rPr>
      <t xml:space="preserve"> por intercâmbio documental, no período de 60 dias, a fim de colher subsídios e informações adicionais sobre a proposta de orçamento da CDE de 2024 e das quotas anuais a serem pagas pelos agentes de distribuição e transmissão de energia elétrica que atendem consumidores finais.</t>
    </r>
  </si>
  <si>
    <r>
      <t xml:space="preserve">151. Também, face aos prazos envolvidos até a deliberação final deste processo, recomenda-se </t>
    </r>
    <r>
      <rPr>
        <b/>
        <sz val="11"/>
        <color theme="1"/>
        <rFont val="Calibri"/>
        <family val="2"/>
        <scheme val="minor"/>
      </rPr>
      <t>aprovar as quotas mensais provisórias</t>
    </r>
    <r>
      <rPr>
        <sz val="11"/>
        <color theme="1"/>
        <rFont val="Calibri"/>
        <family val="2"/>
        <scheme val="minor"/>
      </rPr>
      <t xml:space="preserve"> da </t>
    </r>
    <r>
      <rPr>
        <b/>
        <sz val="11"/>
        <color theme="1"/>
        <rFont val="Calibri"/>
        <family val="2"/>
        <scheme val="minor"/>
      </rPr>
      <t>CDE-USO</t>
    </r>
    <r>
      <rPr>
        <sz val="11"/>
        <color theme="1"/>
        <rFont val="Calibri"/>
        <family val="2"/>
        <scheme val="minor"/>
      </rPr>
      <t>, com valor identificado no Anexo I, a serem recolhidas a partir de janeiro/2024 pelas concessionárias de distribuição até o dia 10 do mês de competência.</t>
    </r>
  </si>
  <si>
    <r>
      <t xml:space="preserve">152. Na consolidação da proposta final para o Orçamento Anual da CDE de 2024, após análise das contribuições recebidas em Consulta Pública, </t>
    </r>
    <r>
      <rPr>
        <b/>
        <sz val="11"/>
        <color theme="1"/>
        <rFont val="Calibri"/>
        <family val="2"/>
        <scheme val="minor"/>
      </rPr>
      <t>serão apresentados os ajustes nos valores dos custos unitários da CDE-Uso</t>
    </r>
    <r>
      <rPr>
        <sz val="11"/>
        <color theme="1"/>
        <rFont val="Calibri"/>
        <family val="2"/>
        <scheme val="minor"/>
      </rPr>
      <t xml:space="preserve"> e da </t>
    </r>
    <r>
      <rPr>
        <b/>
        <sz val="11"/>
        <color theme="1"/>
        <rFont val="Calibri"/>
        <family val="2"/>
        <scheme val="minor"/>
      </rPr>
      <t>CDE-GD</t>
    </r>
    <r>
      <rPr>
        <sz val="11"/>
        <color theme="1"/>
        <rFont val="Calibri"/>
        <family val="2"/>
        <scheme val="minor"/>
      </rPr>
      <t>, bem como das quotas anuais e mensais da</t>
    </r>
    <r>
      <rPr>
        <b/>
        <sz val="11"/>
        <color theme="1"/>
        <rFont val="Calibri"/>
        <family val="2"/>
        <scheme val="minor"/>
      </rPr>
      <t xml:space="preserve"> CDE-Uso por distribuidora</t>
    </r>
    <r>
      <rPr>
        <sz val="11"/>
        <color theme="1"/>
        <rFont val="Calibri"/>
        <family val="2"/>
        <scheme val="minor"/>
      </rPr>
      <t>, com efeitos prospectivos.</t>
    </r>
  </si>
  <si>
    <t>Aumento de 10% descontos distribuição, 19% subvenção cooperativas e 139% subsídios GD.</t>
  </si>
  <si>
    <t>Universalização deve ser mais lenta aumento de 54% no orçamento é intolerável. Baixa renda deve ser melhor fiscalizado já que foi constatado inúmeras concessões de subsídios para beneficiários de bolsa família que não tem direito. Fiscalizar a subvenção dos descontos tarifários da distribuição, subvenção às Cooperativas e se a GD não está sendo subdividida.</t>
  </si>
  <si>
    <t>Incertezas tem que ser reduzidas por isso é essencial que a Aneel promova  uma efetiva fiscalização dos beneficiários da tarifa social e dos que recebem os benefícios da geração por fontes incentivadas que atendem ao mercado livre. Também a fiscalização dos combustíveis fósseis, em conjunto com a ANP, deve ser promovida pela Aneel. Uso de consumo especifico mínimo (Litros de Combustível/h) associado à geração térmica  (MWh) devem ser limitados e fiscalizados pela Aneel.</t>
  </si>
  <si>
    <t>Sem sentido aumentar subsídios para consumidores do PA e AP e imputar o pagamento apenas aos pelos consumidores cativos do SIN e parte aos consumidores livres, livrando os de MMGD desta imposição.</t>
  </si>
  <si>
    <t>Historicamente a CCC era para pagar os combustíveis que atualmente representam apenas parte do custo de Geração.</t>
  </si>
  <si>
    <t>A que se deve esse acréscimo de R$ 132 milhões. Aneel deve justificar.</t>
  </si>
  <si>
    <t>Se o valor de importação da energia de Guri - Venezuela vai reduzir os valores de reembolso da CCC eles devem ser considerados. Importante citar que o uso de energia térmica para Boa Vista foi necessário exatamente por que a energia de Guri - Venezuela deixou de ser fornecida por incapacidade de fornecimento por parte daquele país. O preço informado pelo MME para o fornecimento da mesma energia de Guri-Venezuela é de R$ 1.000/MWh , aprovada pelo CMSE por três meses, enquanto a térmica a óleo diesel, segundo MME, é de R$ 1.700/MWh. Esta diferença deve ser considerada pela Aneel. Além disso os esforços para conclusão da LT Manaus-Boa Vista deve ser privilegiada.</t>
  </si>
  <si>
    <t>Informações adicionais necessárias, 1- Em quanto tempo a sub-rogação será paga? 2- Qual a redução dos valores da CCC com a sub-rogação?</t>
  </si>
  <si>
    <t>Os valores de Sobrecontratação da Amazonas Energia de 7.772.202 MWh representa 170% sobre o total da Energia Vendida de 4.580.807 MWh. Os valores são inaceitáveis, merecendo um acompanhamento com fiscalização e ações de redução dessa sobra exagerada.</t>
  </si>
  <si>
    <t xml:space="preserve">Importante que todos os recursos judiciais sejam promovidos, visto que as limitações impostas pela Aneel visam a eficiência da operação das UTE´s isoladas que tem nessa forma de controle o objetivo de limitar o uso dos recursos tarifários e principalmente o desvio de combustível para outros fins. </t>
  </si>
  <si>
    <t>A lei prejudica os consumidores de energia elétrica com imposições desnecessárias que aumentam o custo final e vão em direção contrária ao acordo global de contenção da emissão de CO2.</t>
  </si>
  <si>
    <t>Aneel deve explicitar como são reajustados os preços do carvão mineral nacional, principalmente se é aprovada formalmente por órgão regulador.</t>
  </si>
  <si>
    <t>Importante citar que algumas atividades (rural, cooperativa rural, serviço público de água, esgoto e saneamento e serviço público de irrigação) estão perdendo progressivamente os descontos. Esta é uma medida importante para que estes benefícios não se perpetuem. No caso de fonte incentivada, os benefícios foram extintos pela lei, porem ainda perduração pelo prazo de concessão por mais 35 anos. Esta medida merece ser revista já que esta rubrica suplanta o benefício social para o consumidor de baixa renda.</t>
  </si>
  <si>
    <t>Aumentos exponenciais dos descontos para alguns usuários impõem aumentos exagerados aos demais consumidores cativos de energia elétrica.</t>
  </si>
  <si>
    <t> Em 22/11/2023 o TCU prolatou o Acórdão 2.353/2023 - Plenário que imputa à Aneel a obrigação de rever seus regulamentos de concessão de outorgas para fontes incentivadas que dividiram seus projetos em partes menores que 300 MW para burlarem a lei e terem direito aos subsídios de 50% na TUSD e TUST. Estes efeitos quando aplicados certamente reduzirão significativamente os valores dos subsídios, pagos pela CDE, a que estes empreendimentos atualmente tem direito e portanto merecem ser considerados nos cálculos da CDE para 2024.</t>
  </si>
  <si>
    <t xml:space="preserve">De acordo com a proposta da Aneel em considerar os aportes apenas incidentes para os consumidores cativos do ACR. Entendemos que as considerações apontadas são adequadas. Ressaltamos que a descotização reduz a CDE em 3,5% porem aumenta o custo da energia para o consumidor cativo em 490% passando dos valores cotizados de R$ 51/MWh para R$ 250/MWh quando esta energia for adquirida em novos leilões. </t>
  </si>
  <si>
    <t>Aumentos exponenciais da MMGD, focados na geração solar distribuída, impactarão os demais consumidores a cada ano. Importante que os grupos econômicos detentores de distribuidoras que tenham Sobrecontratação sejam impedidas de impactar estes mercados sob pena de que a Sobrecontratação seja considerada com VOLUNTÁRIA.</t>
  </si>
  <si>
    <t>Consumidores cativos que já pagam a Sobrecontratação serão mais onerados no pagamento da CDE.</t>
  </si>
  <si>
    <t>Demais consumidores cativos que já pagam a Sobrecontratação serão mais onerados no pagamento da CDE-GD, em benefício dos prossumidores de MMGD.</t>
  </si>
  <si>
    <t>Os impactos maiores são do consumidores cativos de BT principalmente das regiões N/NE. Importante citar que os consumidores em AT tem a possibilidade de migrar para o mercado livre, com aumento significativamente menor na sua cota de CDE e deixando a Sobrecontratação para o mercado cativo. Estas desigualdades devem ser repensadas pela Aneel e pelo MME pois a cada ano são maiores.</t>
  </si>
  <si>
    <t xml:space="preserve">Considerando a inflação do IPCA de 2023 em 4,62% o impacto tarifário produzido apenas pelos efeitos da CDE representam 27% da variação inflacionária, sem considerar os demais impactos que terão repercussão na tarifa nos processos de reajuste ou revisão ao longo de 2024. Importantíssimo que a Aneel considere as recomendações apontadas por este Conselho de Consumidores para minimizar estes significativos efeitos. </t>
  </si>
  <si>
    <t xml:space="preserve">Importantíssimo que a Aneel considere as recomendações apontadas por este Conselho de Consumidores para minimizar estes significativos efeitos. </t>
  </si>
  <si>
    <t xml:space="preserve">Descotização reduz a CDE em 3,5% porem aumenta o custo da energia para o consumidor cativo em 490% de R$ 51/MWh para R$ 250/MWh. </t>
  </si>
  <si>
    <r>
      <t xml:space="preserve">a. Lei nº 14.146/2021: ampliou o </t>
    </r>
    <r>
      <rPr>
        <b/>
        <sz val="11"/>
        <color theme="1"/>
        <rFont val="Calibri"/>
        <family val="2"/>
        <scheme val="minor"/>
      </rPr>
      <t>repasse de recursos da CCC para concessionária</t>
    </r>
    <r>
      <rPr>
        <sz val="11"/>
        <color theme="1"/>
        <rFont val="Calibri"/>
        <family val="2"/>
        <scheme val="minor"/>
      </rPr>
      <t>s que atendem sistemas isolados para fins de modicidade tarifaria dessas localidades e/ou permitir melhor equilíbrio financeiro para concessões privatizadas nos termos da Lei nº 12.783/2013. Em específico se ampliou o repasse de custos decorrentes de</t>
    </r>
    <r>
      <rPr>
        <b/>
        <sz val="11"/>
        <color theme="1"/>
        <rFont val="Calibri"/>
        <family val="2"/>
        <scheme val="minor"/>
      </rPr>
      <t xml:space="preserve"> sobrecontratação involuntária</t>
    </r>
    <r>
      <rPr>
        <sz val="11"/>
        <color theme="1"/>
        <rFont val="Calibri"/>
        <family val="2"/>
        <scheme val="minor"/>
      </rPr>
      <t xml:space="preserve"> para as concessionárias do </t>
    </r>
    <r>
      <rPr>
        <b/>
        <sz val="11"/>
        <color theme="1"/>
        <rFont val="Calibri"/>
        <family val="2"/>
        <scheme val="minor"/>
      </rPr>
      <t>Amazonas e Amapá</t>
    </r>
    <r>
      <rPr>
        <sz val="11"/>
        <color theme="1"/>
        <rFont val="Calibri"/>
        <family val="2"/>
        <scheme val="minor"/>
      </rPr>
      <t>, foram flexibilizados os parâmetros de perdas regulatórias para a concessionária do Amapá, e foi afastada a dedução do ACRmédio na definição do reembolso mensal para as concessionárias do Amapá e Pará.</t>
    </r>
  </si>
  <si>
    <t>Verificar perdas não técnicas que são excessivas na região dos sistemas isolados. Na AME - Amazonas Energia elas atingem absurdos e inaceitáveis 64,69% da energia vendida em BT (Sparta AME Reajuste 2022). Também merecem especial atenção os valores de Sobrecontratação da AME de 7.772.202 MWh que representa 170% sobre o total da Energia Vendida de 4.580.807 MWh. Os valores são inaceitáveis, merecendo um acompanhamento com fiscalização e ações de redução dessa sobra exagerada.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</si>
</sst>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6"/>
      <color rgb="FF0000FF"/>
      <name val="Arial"/>
      <family val="2"/>
    </font>
    <font>
      <sz val="14"/>
      <color rgb="FF0000FF"/>
      <name val="Arial"/>
      <family val="2"/>
    </font>
    <font>
      <b/>
      <sz val="14"/>
      <color rgb="FF0000FF"/>
      <name val="Arial"/>
      <family val="2"/>
    </font>
    <font>
      <b/>
      <sz val="12"/>
      <color theme="1"/>
      <name val="Arial Narrow"/>
      <family val="2"/>
    </font>
    <font>
      <sz val="12"/>
      <color theme="1"/>
      <name val="Arial Narrow"/>
      <family val="2"/>
    </font>
    <font>
      <b/>
      <sz val="14"/>
      <color theme="0"/>
      <name val="Arial"/>
      <family val="2"/>
    </font>
    <font>
      <b/>
      <sz val="16"/>
      <color theme="1"/>
      <name val="Calibri"/>
      <family val="2"/>
      <scheme val="minor"/>
    </font>
    <font>
      <b/>
      <sz val="18"/>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rgb="FFFF0000"/>
        <bgColor indexed="64"/>
      </patternFill>
    </fill>
  </fills>
  <borders count="1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s>
  <cellStyleXfs count="2">
    <xf numFmtId="0" fontId="0" fillId="0" borderId="0"/>
    <xf numFmtId="9" fontId="9" fillId="0" borderId="0" applyFont="0" applyFill="0" applyBorder="0" applyAlignment="0" applyProtection="0"/>
  </cellStyleXfs>
  <cellXfs count="28">
    <xf numFmtId="0" fontId="0" fillId="0" borderId="0" xfId="0"/>
    <xf numFmtId="0" fontId="0" fillId="0" borderId="0" xfId="0" applyAlignment="1">
      <alignment vertical="center"/>
    </xf>
    <xf numFmtId="0" fontId="0" fillId="0" borderId="0" xfId="0" applyAlignment="1">
      <alignment wrapText="1"/>
    </xf>
    <xf numFmtId="0" fontId="6" fillId="2" borderId="8" xfId="0" applyFont="1" applyFill="1" applyBorder="1" applyAlignment="1">
      <alignment horizontal="center" vertical="center" wrapText="1"/>
    </xf>
    <xf numFmtId="0" fontId="0" fillId="0" borderId="7" xfId="0" applyBorder="1" applyAlignment="1">
      <alignment vertical="center" wrapText="1"/>
    </xf>
    <xf numFmtId="0" fontId="0" fillId="0" borderId="0" xfId="0" applyAlignment="1">
      <alignment vertical="center" wrapText="1"/>
    </xf>
    <xf numFmtId="10" fontId="0" fillId="0" borderId="0" xfId="1" applyNumberFormat="1" applyFont="1" applyAlignment="1">
      <alignment vertical="center" wrapText="1"/>
    </xf>
    <xf numFmtId="164" fontId="0" fillId="0" borderId="0" xfId="1" applyNumberFormat="1" applyFont="1" applyAlignment="1">
      <alignment vertical="center"/>
    </xf>
    <xf numFmtId="164" fontId="0" fillId="0" borderId="0" xfId="0" applyNumberFormat="1" applyAlignment="1">
      <alignment vertical="center"/>
    </xf>
    <xf numFmtId="10" fontId="0" fillId="0" borderId="0" xfId="1" applyNumberFormat="1" applyFont="1" applyAlignment="1">
      <alignment vertical="center"/>
    </xf>
    <xf numFmtId="9" fontId="0" fillId="0" borderId="0" xfId="1" applyFont="1" applyAlignment="1">
      <alignmen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9" xfId="0" applyBorder="1" applyAlignment="1">
      <alignment vertical="center" wrapText="1"/>
    </xf>
    <xf numFmtId="0" fontId="8" fillId="0" borderId="9" xfId="0" applyFont="1" applyBorder="1" applyAlignment="1">
      <alignment vertical="center" wrapText="1"/>
    </xf>
    <xf numFmtId="0" fontId="0" fillId="0" borderId="9" xfId="0" applyBorder="1" applyAlignment="1">
      <alignment horizontal="left" vertical="center" wrapText="1" indent="4"/>
    </xf>
    <xf numFmtId="0" fontId="7" fillId="0" borderId="9" xfId="0" applyFont="1" applyBorder="1" applyAlignment="1">
      <alignment vertical="center" wrapText="1"/>
    </xf>
    <xf numFmtId="0" fontId="0" fillId="0" borderId="9" xfId="0" applyBorder="1" applyAlignment="1">
      <alignment horizontal="left" vertical="center" wrapText="1" indent="3"/>
    </xf>
    <xf numFmtId="0" fontId="0" fillId="0" borderId="9" xfId="0" applyBorder="1" applyAlignment="1">
      <alignment horizontal="left" vertical="center" wrapText="1" indent="6"/>
    </xf>
    <xf numFmtId="0" fontId="6" fillId="2" borderId="10" xfId="0" applyFont="1" applyFill="1" applyBorder="1" applyAlignment="1">
      <alignment horizontal="center" vertical="center" wrapText="1"/>
    </xf>
  </cellXfs>
  <cellStyles count="2">
    <cellStyle name="Normal" xfId="0" builtinId="0"/>
    <cellStyle name="Porcentage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198783</xdr:colOff>
      <xdr:row>0</xdr:row>
      <xdr:rowOff>115958</xdr:rowOff>
    </xdr:from>
    <xdr:to>
      <xdr:col>0</xdr:col>
      <xdr:colOff>1227483</xdr:colOff>
      <xdr:row>2</xdr:row>
      <xdr:rowOff>219076</xdr:rowOff>
    </xdr:to>
    <xdr:pic>
      <xdr:nvPicPr>
        <xdr:cNvPr id="2" name="Imagem 1">
          <a:extLst>
            <a:ext uri="{FF2B5EF4-FFF2-40B4-BE49-F238E27FC236}">
              <a16:creationId xmlns:a16="http://schemas.microsoft.com/office/drawing/2014/main" id="{D4367A50-CE9A-46BE-B1BC-9A898D57489C}"/>
            </a:ext>
          </a:extLst>
        </xdr:cNvPr>
        <xdr:cNvPicPr>
          <a:picLocks noChangeAspect="1"/>
        </xdr:cNvPicPr>
      </xdr:nvPicPr>
      <xdr:blipFill>
        <a:blip xmlns:r="http://schemas.openxmlformats.org/officeDocument/2006/relationships" r:embed="rId1"/>
        <a:stretch>
          <a:fillRect/>
        </a:stretch>
      </xdr:blipFill>
      <xdr:spPr>
        <a:xfrm>
          <a:off x="198783" y="115958"/>
          <a:ext cx="1028700" cy="807968"/>
        </a:xfrm>
        <a:prstGeom prst="rect">
          <a:avLst/>
        </a:prstGeom>
      </xdr:spPr>
    </xdr:pic>
    <xdr:clientData/>
  </xdr:twoCellAnchor>
  <xdr:twoCellAnchor editAs="oneCell">
    <xdr:from>
      <xdr:col>0</xdr:col>
      <xdr:colOff>505239</xdr:colOff>
      <xdr:row>167</xdr:row>
      <xdr:rowOff>207066</xdr:rowOff>
    </xdr:from>
    <xdr:to>
      <xdr:col>0</xdr:col>
      <xdr:colOff>6868827</xdr:colOff>
      <xdr:row>167</xdr:row>
      <xdr:rowOff>2140911</xdr:rowOff>
    </xdr:to>
    <xdr:pic>
      <xdr:nvPicPr>
        <xdr:cNvPr id="3" name="Imagem 2" descr="Interface gráfica do usuário, Texto, Tabela&#10;&#10;Descrição gerada automaticamente">
          <a:extLst>
            <a:ext uri="{FF2B5EF4-FFF2-40B4-BE49-F238E27FC236}">
              <a16:creationId xmlns:a16="http://schemas.microsoft.com/office/drawing/2014/main" id="{C64C0EC0-9A53-C174-7600-9EE411DF1E19}"/>
            </a:ext>
          </a:extLst>
        </xdr:cNvPr>
        <xdr:cNvPicPr>
          <a:picLocks noChangeAspect="1"/>
        </xdr:cNvPicPr>
      </xdr:nvPicPr>
      <xdr:blipFill>
        <a:blip xmlns:r="http://schemas.openxmlformats.org/officeDocument/2006/relationships" r:embed="rId2"/>
        <a:stretch>
          <a:fillRect/>
        </a:stretch>
      </xdr:blipFill>
      <xdr:spPr>
        <a:xfrm>
          <a:off x="505239" y="125821109"/>
          <a:ext cx="6363588" cy="1933845"/>
        </a:xfrm>
        <a:prstGeom prst="rect">
          <a:avLst/>
        </a:prstGeom>
      </xdr:spPr>
    </xdr:pic>
    <xdr:clientData/>
  </xdr:twoCellAnchor>
  <xdr:twoCellAnchor editAs="oneCell">
    <xdr:from>
      <xdr:col>0</xdr:col>
      <xdr:colOff>94351</xdr:colOff>
      <xdr:row>237</xdr:row>
      <xdr:rowOff>115957</xdr:rowOff>
    </xdr:from>
    <xdr:to>
      <xdr:col>0</xdr:col>
      <xdr:colOff>7703360</xdr:colOff>
      <xdr:row>237</xdr:row>
      <xdr:rowOff>2890631</xdr:rowOff>
    </xdr:to>
    <xdr:pic>
      <xdr:nvPicPr>
        <xdr:cNvPr id="13" name="Imagem 12" descr="Interface gráfica do usuário, Aplicativo, Tabela, Excel&#10;&#10;Descrição gerada automaticamente">
          <a:extLst>
            <a:ext uri="{FF2B5EF4-FFF2-40B4-BE49-F238E27FC236}">
              <a16:creationId xmlns:a16="http://schemas.microsoft.com/office/drawing/2014/main" id="{6EB94933-477D-EA08-411C-59C0C2E51885}"/>
            </a:ext>
          </a:extLst>
        </xdr:cNvPr>
        <xdr:cNvPicPr>
          <a:picLocks noChangeAspect="1"/>
        </xdr:cNvPicPr>
      </xdr:nvPicPr>
      <xdr:blipFill>
        <a:blip xmlns:r="http://schemas.openxmlformats.org/officeDocument/2006/relationships" r:embed="rId3"/>
        <a:stretch>
          <a:fillRect/>
        </a:stretch>
      </xdr:blipFill>
      <xdr:spPr>
        <a:xfrm>
          <a:off x="94351" y="181032979"/>
          <a:ext cx="7609009" cy="2774674"/>
        </a:xfrm>
        <a:prstGeom prst="rect">
          <a:avLst/>
        </a:prstGeom>
      </xdr:spPr>
    </xdr:pic>
    <xdr:clientData/>
  </xdr:twoCellAnchor>
  <xdr:twoCellAnchor editAs="oneCell">
    <xdr:from>
      <xdr:col>0</xdr:col>
      <xdr:colOff>1308652</xdr:colOff>
      <xdr:row>262</xdr:row>
      <xdr:rowOff>99391</xdr:rowOff>
    </xdr:from>
    <xdr:to>
      <xdr:col>0</xdr:col>
      <xdr:colOff>5938448</xdr:colOff>
      <xdr:row>262</xdr:row>
      <xdr:rowOff>3471712</xdr:rowOff>
    </xdr:to>
    <xdr:pic>
      <xdr:nvPicPr>
        <xdr:cNvPr id="14" name="Imagem 13" descr="Tabela&#10;&#10;Descrição gerada automaticamente">
          <a:extLst>
            <a:ext uri="{FF2B5EF4-FFF2-40B4-BE49-F238E27FC236}">
              <a16:creationId xmlns:a16="http://schemas.microsoft.com/office/drawing/2014/main" id="{5700B4A7-F5C8-6716-8EE8-EDB99595040E}"/>
            </a:ext>
          </a:extLst>
        </xdr:cNvPr>
        <xdr:cNvPicPr>
          <a:picLocks noChangeAspect="1"/>
        </xdr:cNvPicPr>
      </xdr:nvPicPr>
      <xdr:blipFill>
        <a:blip xmlns:r="http://schemas.openxmlformats.org/officeDocument/2006/relationships" r:embed="rId4"/>
        <a:stretch>
          <a:fillRect/>
        </a:stretch>
      </xdr:blipFill>
      <xdr:spPr>
        <a:xfrm>
          <a:off x="1308652" y="192090261"/>
          <a:ext cx="4629796" cy="3372321"/>
        </a:xfrm>
        <a:prstGeom prst="rect">
          <a:avLst/>
        </a:prstGeom>
      </xdr:spPr>
    </xdr:pic>
    <xdr:clientData/>
  </xdr:twoCellAnchor>
  <xdr:twoCellAnchor editAs="oneCell">
    <xdr:from>
      <xdr:col>0</xdr:col>
      <xdr:colOff>505239</xdr:colOff>
      <xdr:row>270</xdr:row>
      <xdr:rowOff>223630</xdr:rowOff>
    </xdr:from>
    <xdr:to>
      <xdr:col>0</xdr:col>
      <xdr:colOff>6421090</xdr:colOff>
      <xdr:row>270</xdr:row>
      <xdr:rowOff>4072267</xdr:rowOff>
    </xdr:to>
    <xdr:pic>
      <xdr:nvPicPr>
        <xdr:cNvPr id="17" name="Imagem 16" descr="Tabela&#10;&#10;Descrição gerada automaticamente">
          <a:extLst>
            <a:ext uri="{FF2B5EF4-FFF2-40B4-BE49-F238E27FC236}">
              <a16:creationId xmlns:a16="http://schemas.microsoft.com/office/drawing/2014/main" id="{E203AD3C-7D49-B091-505E-FBC25A6AA5CF}"/>
            </a:ext>
          </a:extLst>
        </xdr:cNvPr>
        <xdr:cNvPicPr>
          <a:picLocks noChangeAspect="1"/>
        </xdr:cNvPicPr>
      </xdr:nvPicPr>
      <xdr:blipFill>
        <a:blip xmlns:r="http://schemas.openxmlformats.org/officeDocument/2006/relationships" r:embed="rId5"/>
        <a:stretch>
          <a:fillRect/>
        </a:stretch>
      </xdr:blipFill>
      <xdr:spPr>
        <a:xfrm>
          <a:off x="505239" y="165345717"/>
          <a:ext cx="5915851" cy="3848637"/>
        </a:xfrm>
        <a:prstGeom prst="rect">
          <a:avLst/>
        </a:prstGeom>
      </xdr:spPr>
    </xdr:pic>
    <xdr:clientData/>
  </xdr:twoCellAnchor>
  <xdr:twoCellAnchor editAs="oneCell">
    <xdr:from>
      <xdr:col>0</xdr:col>
      <xdr:colOff>505239</xdr:colOff>
      <xdr:row>278</xdr:row>
      <xdr:rowOff>248478</xdr:rowOff>
    </xdr:from>
    <xdr:to>
      <xdr:col>0</xdr:col>
      <xdr:colOff>6544932</xdr:colOff>
      <xdr:row>278</xdr:row>
      <xdr:rowOff>4078062</xdr:rowOff>
    </xdr:to>
    <xdr:pic>
      <xdr:nvPicPr>
        <xdr:cNvPr id="19" name="Imagem 18" descr="Tabela&#10;&#10;Descrição gerada automaticamente">
          <a:extLst>
            <a:ext uri="{FF2B5EF4-FFF2-40B4-BE49-F238E27FC236}">
              <a16:creationId xmlns:a16="http://schemas.microsoft.com/office/drawing/2014/main" id="{BA559ABD-AE91-DC6C-D8BF-57B9EE3A69F2}"/>
            </a:ext>
          </a:extLst>
        </xdr:cNvPr>
        <xdr:cNvPicPr>
          <a:picLocks noChangeAspect="1"/>
        </xdr:cNvPicPr>
      </xdr:nvPicPr>
      <xdr:blipFill>
        <a:blip xmlns:r="http://schemas.openxmlformats.org/officeDocument/2006/relationships" r:embed="rId6"/>
        <a:stretch>
          <a:fillRect/>
        </a:stretch>
      </xdr:blipFill>
      <xdr:spPr>
        <a:xfrm>
          <a:off x="505239" y="206121000"/>
          <a:ext cx="6039693" cy="3829584"/>
        </a:xfrm>
        <a:prstGeom prst="rect">
          <a:avLst/>
        </a:prstGeom>
      </xdr:spPr>
    </xdr:pic>
    <xdr:clientData/>
  </xdr:twoCellAnchor>
  <xdr:twoCellAnchor editAs="oneCell">
    <xdr:from>
      <xdr:col>0</xdr:col>
      <xdr:colOff>1234109</xdr:colOff>
      <xdr:row>283</xdr:row>
      <xdr:rowOff>182218</xdr:rowOff>
    </xdr:from>
    <xdr:to>
      <xdr:col>0</xdr:col>
      <xdr:colOff>5378062</xdr:colOff>
      <xdr:row>283</xdr:row>
      <xdr:rowOff>2135116</xdr:rowOff>
    </xdr:to>
    <xdr:pic>
      <xdr:nvPicPr>
        <xdr:cNvPr id="21" name="Imagem 20" descr="Tabela&#10;&#10;Descrição gerada automaticamente">
          <a:extLst>
            <a:ext uri="{FF2B5EF4-FFF2-40B4-BE49-F238E27FC236}">
              <a16:creationId xmlns:a16="http://schemas.microsoft.com/office/drawing/2014/main" id="{D4029F8F-E8FE-F7FA-6794-E2FA874AC717}"/>
            </a:ext>
          </a:extLst>
        </xdr:cNvPr>
        <xdr:cNvPicPr>
          <a:picLocks noChangeAspect="1"/>
        </xdr:cNvPicPr>
      </xdr:nvPicPr>
      <xdr:blipFill>
        <a:blip xmlns:r="http://schemas.openxmlformats.org/officeDocument/2006/relationships" r:embed="rId7"/>
        <a:stretch>
          <a:fillRect/>
        </a:stretch>
      </xdr:blipFill>
      <xdr:spPr>
        <a:xfrm>
          <a:off x="1234109" y="212357805"/>
          <a:ext cx="4143953" cy="1952898"/>
        </a:xfrm>
        <a:prstGeom prst="rect">
          <a:avLst/>
        </a:prstGeom>
      </xdr:spPr>
    </xdr:pic>
    <xdr:clientData/>
  </xdr:twoCellAnchor>
  <xdr:twoCellAnchor editAs="oneCell">
    <xdr:from>
      <xdr:col>0</xdr:col>
      <xdr:colOff>1068456</xdr:colOff>
      <xdr:row>286</xdr:row>
      <xdr:rowOff>115957</xdr:rowOff>
    </xdr:from>
    <xdr:to>
      <xdr:col>0</xdr:col>
      <xdr:colOff>5841147</xdr:colOff>
      <xdr:row>286</xdr:row>
      <xdr:rowOff>2230802</xdr:rowOff>
    </xdr:to>
    <xdr:pic>
      <xdr:nvPicPr>
        <xdr:cNvPr id="23" name="Imagem 22" descr="Tabela&#10;&#10;Descrição gerada automaticamente">
          <a:extLst>
            <a:ext uri="{FF2B5EF4-FFF2-40B4-BE49-F238E27FC236}">
              <a16:creationId xmlns:a16="http://schemas.microsoft.com/office/drawing/2014/main" id="{C19180AC-A10D-3205-6F06-8049E0D531A5}"/>
            </a:ext>
          </a:extLst>
        </xdr:cNvPr>
        <xdr:cNvPicPr>
          <a:picLocks noChangeAspect="1"/>
        </xdr:cNvPicPr>
      </xdr:nvPicPr>
      <xdr:blipFill>
        <a:blip xmlns:r="http://schemas.openxmlformats.org/officeDocument/2006/relationships" r:embed="rId8"/>
        <a:stretch>
          <a:fillRect/>
        </a:stretch>
      </xdr:blipFill>
      <xdr:spPr>
        <a:xfrm>
          <a:off x="1068456" y="222909848"/>
          <a:ext cx="4772691" cy="2114845"/>
        </a:xfrm>
        <a:prstGeom prst="rect">
          <a:avLst/>
        </a:prstGeom>
      </xdr:spPr>
    </xdr:pic>
    <xdr:clientData/>
  </xdr:twoCellAnchor>
  <xdr:twoCellAnchor editAs="oneCell">
    <xdr:from>
      <xdr:col>0</xdr:col>
      <xdr:colOff>422413</xdr:colOff>
      <xdr:row>290</xdr:row>
      <xdr:rowOff>273326</xdr:rowOff>
    </xdr:from>
    <xdr:to>
      <xdr:col>0</xdr:col>
      <xdr:colOff>6081053</xdr:colOff>
      <xdr:row>290</xdr:row>
      <xdr:rowOff>1835644</xdr:rowOff>
    </xdr:to>
    <xdr:pic>
      <xdr:nvPicPr>
        <xdr:cNvPr id="26" name="Imagem 25" descr="Tabela&#10;&#10;Descrição gerada automaticamente">
          <a:extLst>
            <a:ext uri="{FF2B5EF4-FFF2-40B4-BE49-F238E27FC236}">
              <a16:creationId xmlns:a16="http://schemas.microsoft.com/office/drawing/2014/main" id="{9633E6A9-3764-50A3-5122-7E02A11D0AC4}"/>
            </a:ext>
          </a:extLst>
        </xdr:cNvPr>
        <xdr:cNvPicPr>
          <a:picLocks noChangeAspect="1"/>
        </xdr:cNvPicPr>
      </xdr:nvPicPr>
      <xdr:blipFill>
        <a:blip xmlns:r="http://schemas.openxmlformats.org/officeDocument/2006/relationships" r:embed="rId9"/>
        <a:stretch>
          <a:fillRect/>
        </a:stretch>
      </xdr:blipFill>
      <xdr:spPr>
        <a:xfrm>
          <a:off x="422413" y="219977804"/>
          <a:ext cx="5658640" cy="1562318"/>
        </a:xfrm>
        <a:prstGeom prst="rect">
          <a:avLst/>
        </a:prstGeom>
      </xdr:spPr>
    </xdr:pic>
    <xdr:clientData/>
  </xdr:twoCellAnchor>
  <xdr:twoCellAnchor editAs="oneCell">
    <xdr:from>
      <xdr:col>0</xdr:col>
      <xdr:colOff>447262</xdr:colOff>
      <xdr:row>293</xdr:row>
      <xdr:rowOff>265044</xdr:rowOff>
    </xdr:from>
    <xdr:to>
      <xdr:col>0</xdr:col>
      <xdr:colOff>5991586</xdr:colOff>
      <xdr:row>293</xdr:row>
      <xdr:rowOff>1655888</xdr:rowOff>
    </xdr:to>
    <xdr:pic>
      <xdr:nvPicPr>
        <xdr:cNvPr id="28" name="Imagem 27" descr="Tabela&#10;&#10;Descrição gerada automaticamente">
          <a:extLst>
            <a:ext uri="{FF2B5EF4-FFF2-40B4-BE49-F238E27FC236}">
              <a16:creationId xmlns:a16="http://schemas.microsoft.com/office/drawing/2014/main" id="{08D8CF4E-7B39-FC9D-FD86-A343AB979EAE}"/>
            </a:ext>
          </a:extLst>
        </xdr:cNvPr>
        <xdr:cNvPicPr>
          <a:picLocks noChangeAspect="1"/>
        </xdr:cNvPicPr>
      </xdr:nvPicPr>
      <xdr:blipFill>
        <a:blip xmlns:r="http://schemas.openxmlformats.org/officeDocument/2006/relationships" r:embed="rId10"/>
        <a:stretch>
          <a:fillRect/>
        </a:stretch>
      </xdr:blipFill>
      <xdr:spPr>
        <a:xfrm>
          <a:off x="447262" y="222818740"/>
          <a:ext cx="5544324" cy="1390844"/>
        </a:xfrm>
        <a:prstGeom prst="rect">
          <a:avLst/>
        </a:prstGeom>
      </xdr:spPr>
    </xdr:pic>
    <xdr:clientData/>
  </xdr:twoCellAnchor>
  <xdr:twoCellAnchor editAs="oneCell">
    <xdr:from>
      <xdr:col>0</xdr:col>
      <xdr:colOff>1292086</xdr:colOff>
      <xdr:row>302</xdr:row>
      <xdr:rowOff>331303</xdr:rowOff>
    </xdr:from>
    <xdr:to>
      <xdr:col>0</xdr:col>
      <xdr:colOff>5369355</xdr:colOff>
      <xdr:row>302</xdr:row>
      <xdr:rowOff>2255622</xdr:rowOff>
    </xdr:to>
    <xdr:pic>
      <xdr:nvPicPr>
        <xdr:cNvPr id="29" name="Imagem 28" descr="Tabela&#10;&#10;Descrição gerada automaticamente">
          <a:extLst>
            <a:ext uri="{FF2B5EF4-FFF2-40B4-BE49-F238E27FC236}">
              <a16:creationId xmlns:a16="http://schemas.microsoft.com/office/drawing/2014/main" id="{D642E71C-1700-F66C-8249-B64D41D2E07D}"/>
            </a:ext>
          </a:extLst>
        </xdr:cNvPr>
        <xdr:cNvPicPr>
          <a:picLocks noChangeAspect="1"/>
        </xdr:cNvPicPr>
      </xdr:nvPicPr>
      <xdr:blipFill>
        <a:blip xmlns:r="http://schemas.openxmlformats.org/officeDocument/2006/relationships" r:embed="rId11"/>
        <a:stretch>
          <a:fillRect/>
        </a:stretch>
      </xdr:blipFill>
      <xdr:spPr>
        <a:xfrm>
          <a:off x="1292086" y="228475760"/>
          <a:ext cx="4077269" cy="1924319"/>
        </a:xfrm>
        <a:prstGeom prst="rect">
          <a:avLst/>
        </a:prstGeom>
      </xdr:spPr>
    </xdr:pic>
    <xdr:clientData/>
  </xdr:twoCellAnchor>
  <xdr:twoCellAnchor editAs="oneCell">
    <xdr:from>
      <xdr:col>0</xdr:col>
      <xdr:colOff>1035326</xdr:colOff>
      <xdr:row>213</xdr:row>
      <xdr:rowOff>140804</xdr:rowOff>
    </xdr:from>
    <xdr:to>
      <xdr:col>0</xdr:col>
      <xdr:colOff>5893754</xdr:colOff>
      <xdr:row>213</xdr:row>
      <xdr:rowOff>2655755</xdr:rowOff>
    </xdr:to>
    <xdr:pic>
      <xdr:nvPicPr>
        <xdr:cNvPr id="32" name="Imagem 31" descr="Tabela&#10;&#10;Descrição gerada automaticamente">
          <a:extLst>
            <a:ext uri="{FF2B5EF4-FFF2-40B4-BE49-F238E27FC236}">
              <a16:creationId xmlns:a16="http://schemas.microsoft.com/office/drawing/2014/main" id="{2A8191FD-FD51-7CA8-0FCB-399A0CB3D8E2}"/>
            </a:ext>
          </a:extLst>
        </xdr:cNvPr>
        <xdr:cNvPicPr>
          <a:picLocks noChangeAspect="1"/>
        </xdr:cNvPicPr>
      </xdr:nvPicPr>
      <xdr:blipFill>
        <a:blip xmlns:r="http://schemas.openxmlformats.org/officeDocument/2006/relationships" r:embed="rId12"/>
        <a:stretch>
          <a:fillRect/>
        </a:stretch>
      </xdr:blipFill>
      <xdr:spPr>
        <a:xfrm>
          <a:off x="1035326" y="158968108"/>
          <a:ext cx="4858428" cy="2514951"/>
        </a:xfrm>
        <a:prstGeom prst="rect">
          <a:avLst/>
        </a:prstGeom>
      </xdr:spPr>
    </xdr:pic>
    <xdr:clientData/>
  </xdr:twoCellAnchor>
  <xdr:twoCellAnchor editAs="oneCell">
    <xdr:from>
      <xdr:col>0</xdr:col>
      <xdr:colOff>447261</xdr:colOff>
      <xdr:row>184</xdr:row>
      <xdr:rowOff>231913</xdr:rowOff>
    </xdr:from>
    <xdr:to>
      <xdr:col>0</xdr:col>
      <xdr:colOff>6944218</xdr:colOff>
      <xdr:row>184</xdr:row>
      <xdr:rowOff>2318179</xdr:rowOff>
    </xdr:to>
    <xdr:pic>
      <xdr:nvPicPr>
        <xdr:cNvPr id="34" name="Imagem 33" descr="Gráfico, Gráfico de pizza&#10;&#10;Descrição gerada automaticamente">
          <a:extLst>
            <a:ext uri="{FF2B5EF4-FFF2-40B4-BE49-F238E27FC236}">
              <a16:creationId xmlns:a16="http://schemas.microsoft.com/office/drawing/2014/main" id="{D553372A-8040-43C5-1367-E5F6F17EDDFD}"/>
            </a:ext>
          </a:extLst>
        </xdr:cNvPr>
        <xdr:cNvPicPr>
          <a:picLocks noChangeAspect="1"/>
        </xdr:cNvPicPr>
      </xdr:nvPicPr>
      <xdr:blipFill>
        <a:blip xmlns:r="http://schemas.openxmlformats.org/officeDocument/2006/relationships" r:embed="rId13"/>
        <a:stretch>
          <a:fillRect/>
        </a:stretch>
      </xdr:blipFill>
      <xdr:spPr>
        <a:xfrm>
          <a:off x="447261" y="140448196"/>
          <a:ext cx="6496957" cy="2086266"/>
        </a:xfrm>
        <a:prstGeom prst="rect">
          <a:avLst/>
        </a:prstGeom>
      </xdr:spPr>
    </xdr:pic>
    <xdr:clientData/>
  </xdr:twoCellAnchor>
  <xdr:twoCellAnchor editAs="oneCell">
    <xdr:from>
      <xdr:col>0</xdr:col>
      <xdr:colOff>66261</xdr:colOff>
      <xdr:row>181</xdr:row>
      <xdr:rowOff>165652</xdr:rowOff>
    </xdr:from>
    <xdr:to>
      <xdr:col>0</xdr:col>
      <xdr:colOff>7710065</xdr:colOff>
      <xdr:row>181</xdr:row>
      <xdr:rowOff>3917674</xdr:rowOff>
    </xdr:to>
    <xdr:pic>
      <xdr:nvPicPr>
        <xdr:cNvPr id="36" name="Imagem 35" descr="Gráfico, Gráfico de barras&#10;&#10;Descrição gerada automaticamente">
          <a:extLst>
            <a:ext uri="{FF2B5EF4-FFF2-40B4-BE49-F238E27FC236}">
              <a16:creationId xmlns:a16="http://schemas.microsoft.com/office/drawing/2014/main" id="{3E72698E-F9F7-C9E0-DBC1-3E85ADA534AE}"/>
            </a:ext>
          </a:extLst>
        </xdr:cNvPr>
        <xdr:cNvPicPr>
          <a:picLocks noChangeAspect="1"/>
        </xdr:cNvPicPr>
      </xdr:nvPicPr>
      <xdr:blipFill>
        <a:blip xmlns:r="http://schemas.openxmlformats.org/officeDocument/2006/relationships" r:embed="rId14"/>
        <a:stretch>
          <a:fillRect/>
        </a:stretch>
      </xdr:blipFill>
      <xdr:spPr>
        <a:xfrm>
          <a:off x="66261" y="138733695"/>
          <a:ext cx="7643804" cy="3752022"/>
        </a:xfrm>
        <a:prstGeom prst="rect">
          <a:avLst/>
        </a:prstGeom>
      </xdr:spPr>
    </xdr:pic>
    <xdr:clientData/>
  </xdr:twoCellAnchor>
  <xdr:twoCellAnchor editAs="oneCell">
    <xdr:from>
      <xdr:col>0</xdr:col>
      <xdr:colOff>323022</xdr:colOff>
      <xdr:row>164</xdr:row>
      <xdr:rowOff>207066</xdr:rowOff>
    </xdr:from>
    <xdr:to>
      <xdr:col>0</xdr:col>
      <xdr:colOff>7181979</xdr:colOff>
      <xdr:row>164</xdr:row>
      <xdr:rowOff>4474862</xdr:rowOff>
    </xdr:to>
    <xdr:pic>
      <xdr:nvPicPr>
        <xdr:cNvPr id="38" name="Imagem 37" descr="Tabela&#10;&#10;Descrição gerada automaticamente">
          <a:extLst>
            <a:ext uri="{FF2B5EF4-FFF2-40B4-BE49-F238E27FC236}">
              <a16:creationId xmlns:a16="http://schemas.microsoft.com/office/drawing/2014/main" id="{44187D93-4560-A822-9206-61CCF3715FBF}"/>
            </a:ext>
          </a:extLst>
        </xdr:cNvPr>
        <xdr:cNvPicPr>
          <a:picLocks noChangeAspect="1"/>
        </xdr:cNvPicPr>
      </xdr:nvPicPr>
      <xdr:blipFill>
        <a:blip xmlns:r="http://schemas.openxmlformats.org/officeDocument/2006/relationships" r:embed="rId15"/>
        <a:stretch>
          <a:fillRect/>
        </a:stretch>
      </xdr:blipFill>
      <xdr:spPr>
        <a:xfrm>
          <a:off x="323022" y="120321457"/>
          <a:ext cx="6858957" cy="4267796"/>
        </a:xfrm>
        <a:prstGeom prst="rect">
          <a:avLst/>
        </a:prstGeom>
      </xdr:spPr>
    </xdr:pic>
    <xdr:clientData/>
  </xdr:twoCellAnchor>
  <xdr:twoCellAnchor editAs="oneCell">
    <xdr:from>
      <xdr:col>0</xdr:col>
      <xdr:colOff>662609</xdr:colOff>
      <xdr:row>120</xdr:row>
      <xdr:rowOff>198783</xdr:rowOff>
    </xdr:from>
    <xdr:to>
      <xdr:col>0</xdr:col>
      <xdr:colOff>5682985</xdr:colOff>
      <xdr:row>120</xdr:row>
      <xdr:rowOff>2732787</xdr:rowOff>
    </xdr:to>
    <xdr:pic>
      <xdr:nvPicPr>
        <xdr:cNvPr id="39" name="Imagem 38" descr="Gráfico, Gráfico de pizza&#10;&#10;Descrição gerada automaticamente">
          <a:extLst>
            <a:ext uri="{FF2B5EF4-FFF2-40B4-BE49-F238E27FC236}">
              <a16:creationId xmlns:a16="http://schemas.microsoft.com/office/drawing/2014/main" id="{E953056D-39E0-BC1A-9072-BDC8953949DA}"/>
            </a:ext>
          </a:extLst>
        </xdr:cNvPr>
        <xdr:cNvPicPr>
          <a:picLocks noChangeAspect="1"/>
        </xdr:cNvPicPr>
      </xdr:nvPicPr>
      <xdr:blipFill>
        <a:blip xmlns:r="http://schemas.openxmlformats.org/officeDocument/2006/relationships" r:embed="rId16"/>
        <a:stretch>
          <a:fillRect/>
        </a:stretch>
      </xdr:blipFill>
      <xdr:spPr>
        <a:xfrm>
          <a:off x="662609" y="65001913"/>
          <a:ext cx="5020376" cy="2534004"/>
        </a:xfrm>
        <a:prstGeom prst="rect">
          <a:avLst/>
        </a:prstGeom>
      </xdr:spPr>
    </xdr:pic>
    <xdr:clientData/>
  </xdr:twoCellAnchor>
  <xdr:twoCellAnchor editAs="oneCell">
    <xdr:from>
      <xdr:col>0</xdr:col>
      <xdr:colOff>480391</xdr:colOff>
      <xdr:row>116</xdr:row>
      <xdr:rowOff>157370</xdr:rowOff>
    </xdr:from>
    <xdr:to>
      <xdr:col>0</xdr:col>
      <xdr:colOff>3757448</xdr:colOff>
      <xdr:row>116</xdr:row>
      <xdr:rowOff>2062636</xdr:rowOff>
    </xdr:to>
    <xdr:pic>
      <xdr:nvPicPr>
        <xdr:cNvPr id="41" name="Imagem 40" descr="Interface gráfica do usuário, Texto, Aplicativo, chat ou mensagem de texto&#10;&#10;Descrição gerada automaticamente">
          <a:extLst>
            <a:ext uri="{FF2B5EF4-FFF2-40B4-BE49-F238E27FC236}">
              <a16:creationId xmlns:a16="http://schemas.microsoft.com/office/drawing/2014/main" id="{04C8B3A5-8C45-5573-324E-D79FC40237F7}"/>
            </a:ext>
          </a:extLst>
        </xdr:cNvPr>
        <xdr:cNvPicPr>
          <a:picLocks noChangeAspect="1"/>
        </xdr:cNvPicPr>
      </xdr:nvPicPr>
      <xdr:blipFill>
        <a:blip xmlns:r="http://schemas.openxmlformats.org/officeDocument/2006/relationships" r:embed="rId17"/>
        <a:stretch>
          <a:fillRect/>
        </a:stretch>
      </xdr:blipFill>
      <xdr:spPr>
        <a:xfrm>
          <a:off x="480391" y="64198500"/>
          <a:ext cx="3277057" cy="1905266"/>
        </a:xfrm>
        <a:prstGeom prst="rect">
          <a:avLst/>
        </a:prstGeom>
      </xdr:spPr>
    </xdr:pic>
    <xdr:clientData/>
  </xdr:twoCellAnchor>
  <xdr:twoCellAnchor editAs="oneCell">
    <xdr:from>
      <xdr:col>0</xdr:col>
      <xdr:colOff>298174</xdr:colOff>
      <xdr:row>113</xdr:row>
      <xdr:rowOff>132522</xdr:rowOff>
    </xdr:from>
    <xdr:to>
      <xdr:col>0</xdr:col>
      <xdr:colOff>5842498</xdr:colOff>
      <xdr:row>113</xdr:row>
      <xdr:rowOff>2247367</xdr:rowOff>
    </xdr:to>
    <xdr:pic>
      <xdr:nvPicPr>
        <xdr:cNvPr id="43" name="Imagem 42" descr="Interface gráfica do usuário, Texto, Tabela&#10;&#10;Descrição gerada automaticamente com confiança média">
          <a:extLst>
            <a:ext uri="{FF2B5EF4-FFF2-40B4-BE49-F238E27FC236}">
              <a16:creationId xmlns:a16="http://schemas.microsoft.com/office/drawing/2014/main" id="{E6215F4B-7325-0F02-0789-6ECCB549B4D6}"/>
            </a:ext>
          </a:extLst>
        </xdr:cNvPr>
        <xdr:cNvPicPr>
          <a:picLocks noChangeAspect="1"/>
        </xdr:cNvPicPr>
      </xdr:nvPicPr>
      <xdr:blipFill>
        <a:blip xmlns:r="http://schemas.openxmlformats.org/officeDocument/2006/relationships" r:embed="rId18"/>
        <a:stretch>
          <a:fillRect/>
        </a:stretch>
      </xdr:blipFill>
      <xdr:spPr>
        <a:xfrm>
          <a:off x="298174" y="62840152"/>
          <a:ext cx="5544324" cy="2114845"/>
        </a:xfrm>
        <a:prstGeom prst="rect">
          <a:avLst/>
        </a:prstGeom>
      </xdr:spPr>
    </xdr:pic>
    <xdr:clientData/>
  </xdr:twoCellAnchor>
  <xdr:twoCellAnchor editAs="oneCell">
    <xdr:from>
      <xdr:col>0</xdr:col>
      <xdr:colOff>1258957</xdr:colOff>
      <xdr:row>103</xdr:row>
      <xdr:rowOff>141559</xdr:rowOff>
    </xdr:from>
    <xdr:to>
      <xdr:col>0</xdr:col>
      <xdr:colOff>5698435</xdr:colOff>
      <xdr:row>103</xdr:row>
      <xdr:rowOff>3580393</xdr:rowOff>
    </xdr:to>
    <xdr:pic>
      <xdr:nvPicPr>
        <xdr:cNvPr id="45" name="Imagem 44" descr="Texto&#10;&#10;Descrição gerada automaticamente com confiança média">
          <a:extLst>
            <a:ext uri="{FF2B5EF4-FFF2-40B4-BE49-F238E27FC236}">
              <a16:creationId xmlns:a16="http://schemas.microsoft.com/office/drawing/2014/main" id="{318F52D3-239D-41F3-A9F0-7F9C49909B56}"/>
            </a:ext>
          </a:extLst>
        </xdr:cNvPr>
        <xdr:cNvPicPr>
          <a:picLocks noChangeAspect="1"/>
        </xdr:cNvPicPr>
      </xdr:nvPicPr>
      <xdr:blipFill>
        <a:blip xmlns:r="http://schemas.openxmlformats.org/officeDocument/2006/relationships" r:embed="rId19"/>
        <a:stretch>
          <a:fillRect/>
        </a:stretch>
      </xdr:blipFill>
      <xdr:spPr>
        <a:xfrm>
          <a:off x="1258957" y="58012146"/>
          <a:ext cx="4439478" cy="3438834"/>
        </a:xfrm>
        <a:prstGeom prst="rect">
          <a:avLst/>
        </a:prstGeom>
      </xdr:spPr>
    </xdr:pic>
    <xdr:clientData/>
  </xdr:twoCellAnchor>
  <xdr:twoCellAnchor editAs="oneCell">
    <xdr:from>
      <xdr:col>0</xdr:col>
      <xdr:colOff>381000</xdr:colOff>
      <xdr:row>96</xdr:row>
      <xdr:rowOff>397565</xdr:rowOff>
    </xdr:from>
    <xdr:to>
      <xdr:col>0</xdr:col>
      <xdr:colOff>6544535</xdr:colOff>
      <xdr:row>96</xdr:row>
      <xdr:rowOff>3312622</xdr:rowOff>
    </xdr:to>
    <xdr:pic>
      <xdr:nvPicPr>
        <xdr:cNvPr id="46" name="Imagem 45" descr="Tabela&#10;&#10;Descrição gerada automaticamente">
          <a:extLst>
            <a:ext uri="{FF2B5EF4-FFF2-40B4-BE49-F238E27FC236}">
              <a16:creationId xmlns:a16="http://schemas.microsoft.com/office/drawing/2014/main" id="{91FD2E82-937C-7CAB-DA92-79B51DA2726A}"/>
            </a:ext>
          </a:extLst>
        </xdr:cNvPr>
        <xdr:cNvPicPr>
          <a:picLocks noChangeAspect="1"/>
        </xdr:cNvPicPr>
      </xdr:nvPicPr>
      <xdr:blipFill>
        <a:blip xmlns:r="http://schemas.openxmlformats.org/officeDocument/2006/relationships" r:embed="rId20"/>
        <a:stretch>
          <a:fillRect/>
        </a:stretch>
      </xdr:blipFill>
      <xdr:spPr>
        <a:xfrm>
          <a:off x="381000" y="55526608"/>
          <a:ext cx="6163535" cy="2915057"/>
        </a:xfrm>
        <a:prstGeom prst="rect">
          <a:avLst/>
        </a:prstGeom>
      </xdr:spPr>
    </xdr:pic>
    <xdr:clientData/>
  </xdr:twoCellAnchor>
  <xdr:twoCellAnchor editAs="oneCell">
    <xdr:from>
      <xdr:col>0</xdr:col>
      <xdr:colOff>389282</xdr:colOff>
      <xdr:row>81</xdr:row>
      <xdr:rowOff>49695</xdr:rowOff>
    </xdr:from>
    <xdr:to>
      <xdr:col>0</xdr:col>
      <xdr:colOff>7191081</xdr:colOff>
      <xdr:row>81</xdr:row>
      <xdr:rowOff>4155543</xdr:rowOff>
    </xdr:to>
    <xdr:pic>
      <xdr:nvPicPr>
        <xdr:cNvPr id="49" name="Imagem 48" descr="Tabela&#10;&#10;Descrição gerada automaticamente">
          <a:extLst>
            <a:ext uri="{FF2B5EF4-FFF2-40B4-BE49-F238E27FC236}">
              <a16:creationId xmlns:a16="http://schemas.microsoft.com/office/drawing/2014/main" id="{0148CF57-DBA1-5230-0B94-B5AD1F6441F5}"/>
            </a:ext>
          </a:extLst>
        </xdr:cNvPr>
        <xdr:cNvPicPr>
          <a:picLocks noChangeAspect="1"/>
        </xdr:cNvPicPr>
      </xdr:nvPicPr>
      <xdr:blipFill>
        <a:blip xmlns:r="http://schemas.openxmlformats.org/officeDocument/2006/relationships" r:embed="rId21"/>
        <a:stretch>
          <a:fillRect/>
        </a:stretch>
      </xdr:blipFill>
      <xdr:spPr>
        <a:xfrm>
          <a:off x="389282" y="48478108"/>
          <a:ext cx="6801799" cy="4105848"/>
        </a:xfrm>
        <a:prstGeom prst="rect">
          <a:avLst/>
        </a:prstGeom>
      </xdr:spPr>
    </xdr:pic>
    <xdr:clientData/>
  </xdr:twoCellAnchor>
  <xdr:twoCellAnchor editAs="oneCell">
    <xdr:from>
      <xdr:col>0</xdr:col>
      <xdr:colOff>347870</xdr:colOff>
      <xdr:row>82</xdr:row>
      <xdr:rowOff>99391</xdr:rowOff>
    </xdr:from>
    <xdr:to>
      <xdr:col>0</xdr:col>
      <xdr:colOff>7140143</xdr:colOff>
      <xdr:row>82</xdr:row>
      <xdr:rowOff>2909658</xdr:rowOff>
    </xdr:to>
    <xdr:pic>
      <xdr:nvPicPr>
        <xdr:cNvPr id="51" name="Imagem 50" descr="Tabela&#10;&#10;Descrição gerada automaticamente">
          <a:extLst>
            <a:ext uri="{FF2B5EF4-FFF2-40B4-BE49-F238E27FC236}">
              <a16:creationId xmlns:a16="http://schemas.microsoft.com/office/drawing/2014/main" id="{DB80CD34-7CC5-84B9-00BB-7AF3B862340A}"/>
            </a:ext>
          </a:extLst>
        </xdr:cNvPr>
        <xdr:cNvPicPr>
          <a:picLocks noChangeAspect="1"/>
        </xdr:cNvPicPr>
      </xdr:nvPicPr>
      <xdr:blipFill>
        <a:blip xmlns:r="http://schemas.openxmlformats.org/officeDocument/2006/relationships" r:embed="rId22"/>
        <a:stretch>
          <a:fillRect/>
        </a:stretch>
      </xdr:blipFill>
      <xdr:spPr>
        <a:xfrm>
          <a:off x="347870" y="53116369"/>
          <a:ext cx="6792273" cy="2810267"/>
        </a:xfrm>
        <a:prstGeom prst="rect">
          <a:avLst/>
        </a:prstGeom>
      </xdr:spPr>
    </xdr:pic>
    <xdr:clientData/>
  </xdr:twoCellAnchor>
  <xdr:twoCellAnchor editAs="oneCell">
    <xdr:from>
      <xdr:col>0</xdr:col>
      <xdr:colOff>24849</xdr:colOff>
      <xdr:row>60</xdr:row>
      <xdr:rowOff>87740</xdr:rowOff>
    </xdr:from>
    <xdr:to>
      <xdr:col>0</xdr:col>
      <xdr:colOff>7777371</xdr:colOff>
      <xdr:row>60</xdr:row>
      <xdr:rowOff>2923761</xdr:rowOff>
    </xdr:to>
    <xdr:pic>
      <xdr:nvPicPr>
        <xdr:cNvPr id="53" name="Imagem 52" descr="Tabela&#10;&#10;Descrição gerada automaticamente">
          <a:extLst>
            <a:ext uri="{FF2B5EF4-FFF2-40B4-BE49-F238E27FC236}">
              <a16:creationId xmlns:a16="http://schemas.microsoft.com/office/drawing/2014/main" id="{A9D85C26-E157-F0FD-FE73-C3FCFC80F48C}"/>
            </a:ext>
          </a:extLst>
        </xdr:cNvPr>
        <xdr:cNvPicPr>
          <a:picLocks noChangeAspect="1"/>
        </xdr:cNvPicPr>
      </xdr:nvPicPr>
      <xdr:blipFill>
        <a:blip xmlns:r="http://schemas.openxmlformats.org/officeDocument/2006/relationships" r:embed="rId23"/>
        <a:stretch>
          <a:fillRect/>
        </a:stretch>
      </xdr:blipFill>
      <xdr:spPr>
        <a:xfrm>
          <a:off x="24849" y="27180153"/>
          <a:ext cx="7752522" cy="2836021"/>
        </a:xfrm>
        <a:prstGeom prst="rect">
          <a:avLst/>
        </a:prstGeom>
      </xdr:spPr>
    </xdr:pic>
    <xdr:clientData/>
  </xdr:twoCellAnchor>
  <xdr:twoCellAnchor editAs="oneCell">
    <xdr:from>
      <xdr:col>0</xdr:col>
      <xdr:colOff>8760</xdr:colOff>
      <xdr:row>61</xdr:row>
      <xdr:rowOff>124238</xdr:rowOff>
    </xdr:from>
    <xdr:to>
      <xdr:col>0</xdr:col>
      <xdr:colOff>7779219</xdr:colOff>
      <xdr:row>61</xdr:row>
      <xdr:rowOff>1979544</xdr:rowOff>
    </xdr:to>
    <xdr:pic>
      <xdr:nvPicPr>
        <xdr:cNvPr id="54" name="Imagem 53" descr="Tela de computador&#10;&#10;Descrição gerada automaticamente com confiança média">
          <a:extLst>
            <a:ext uri="{FF2B5EF4-FFF2-40B4-BE49-F238E27FC236}">
              <a16:creationId xmlns:a16="http://schemas.microsoft.com/office/drawing/2014/main" id="{351E5FEB-00D0-CB21-3FC8-137599F646FF}"/>
            </a:ext>
          </a:extLst>
        </xdr:cNvPr>
        <xdr:cNvPicPr>
          <a:picLocks noChangeAspect="1"/>
        </xdr:cNvPicPr>
      </xdr:nvPicPr>
      <xdr:blipFill>
        <a:blip xmlns:r="http://schemas.openxmlformats.org/officeDocument/2006/relationships" r:embed="rId24"/>
        <a:stretch>
          <a:fillRect/>
        </a:stretch>
      </xdr:blipFill>
      <xdr:spPr>
        <a:xfrm>
          <a:off x="8760" y="30198390"/>
          <a:ext cx="7770459" cy="1855306"/>
        </a:xfrm>
        <a:prstGeom prst="rect">
          <a:avLst/>
        </a:prstGeom>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6D22F-A080-4207-BEFF-3676494CBA08}">
  <dimension ref="A1:F317"/>
  <sheetViews>
    <sheetView tabSelected="1" topLeftCell="A221" zoomScale="115" zoomScaleNormal="115" workbookViewId="0">
      <selection activeCell="B279" sqref="B279"/>
    </sheetView>
  </sheetViews>
  <sheetFormatPr defaultRowHeight="15" x14ac:dyDescent="0.25"/>
  <cols>
    <col min="1" max="1" width="117.5703125" style="2" customWidth="1"/>
    <col min="2" max="2" width="65.140625" style="5" customWidth="1"/>
    <col min="3" max="3" width="9.5703125" style="1" bestFit="1" customWidth="1"/>
    <col min="4" max="5" width="9.140625" style="1"/>
  </cols>
  <sheetData>
    <row r="1" spans="1:2" ht="24" customHeight="1" x14ac:dyDescent="0.25">
      <c r="A1" s="13" t="s">
        <v>131</v>
      </c>
      <c r="B1" s="14"/>
    </row>
    <row r="2" spans="1:2" ht="31.5" customHeight="1" x14ac:dyDescent="0.25">
      <c r="A2" s="15" t="s">
        <v>123</v>
      </c>
      <c r="B2" s="16"/>
    </row>
    <row r="3" spans="1:2" ht="27.75" customHeight="1" x14ac:dyDescent="0.25">
      <c r="A3" s="15" t="s">
        <v>124</v>
      </c>
      <c r="B3" s="16"/>
    </row>
    <row r="4" spans="1:2" ht="20.25" x14ac:dyDescent="0.25">
      <c r="A4" s="15" t="s">
        <v>129</v>
      </c>
      <c r="B4" s="16"/>
    </row>
    <row r="5" spans="1:2" ht="57.75" customHeight="1" thickBot="1" x14ac:dyDescent="0.3">
      <c r="A5" s="17" t="s">
        <v>130</v>
      </c>
      <c r="B5" s="18"/>
    </row>
    <row r="6" spans="1:2" ht="18" x14ac:dyDescent="0.25">
      <c r="A6" s="19" t="s">
        <v>125</v>
      </c>
      <c r="B6" s="20"/>
    </row>
    <row r="7" spans="1:2" ht="16.5" customHeight="1" thickBot="1" x14ac:dyDescent="0.3">
      <c r="A7" s="11" t="s">
        <v>126</v>
      </c>
      <c r="B7" s="12"/>
    </row>
    <row r="8" spans="1:2" ht="37.5" customHeight="1" x14ac:dyDescent="0.25">
      <c r="A8" s="3" t="s">
        <v>127</v>
      </c>
      <c r="B8" s="27" t="s">
        <v>128</v>
      </c>
    </row>
    <row r="9" spans="1:2" x14ac:dyDescent="0.25">
      <c r="A9" s="21" t="s">
        <v>0</v>
      </c>
      <c r="B9" s="4"/>
    </row>
    <row r="10" spans="1:2" x14ac:dyDescent="0.25">
      <c r="A10" s="21" t="s">
        <v>1</v>
      </c>
      <c r="B10" s="4"/>
    </row>
    <row r="11" spans="1:2" ht="17.25" customHeight="1" x14ac:dyDescent="0.25">
      <c r="A11" s="21" t="s">
        <v>2</v>
      </c>
      <c r="B11" s="4"/>
    </row>
    <row r="12" spans="1:2" ht="23.25" x14ac:dyDescent="0.25">
      <c r="A12" s="22" t="s">
        <v>3</v>
      </c>
      <c r="B12" s="4"/>
    </row>
    <row r="13" spans="1:2" ht="60" x14ac:dyDescent="0.25">
      <c r="A13" s="21" t="s">
        <v>140</v>
      </c>
      <c r="B13" s="4"/>
    </row>
    <row r="14" spans="1:2" ht="23.25" x14ac:dyDescent="0.25">
      <c r="A14" s="22" t="s">
        <v>4</v>
      </c>
      <c r="B14" s="4"/>
    </row>
    <row r="15" spans="1:2" ht="60" x14ac:dyDescent="0.25">
      <c r="A15" s="21" t="s">
        <v>141</v>
      </c>
      <c r="B15" s="4"/>
    </row>
    <row r="16" spans="1:2" ht="75" x14ac:dyDescent="0.25">
      <c r="A16" s="21" t="s">
        <v>5</v>
      </c>
      <c r="B16" s="4"/>
    </row>
    <row r="17" spans="1:2" ht="60" x14ac:dyDescent="0.25">
      <c r="A17" s="21" t="s">
        <v>6</v>
      </c>
      <c r="B17" s="4"/>
    </row>
    <row r="18" spans="1:2" x14ac:dyDescent="0.25">
      <c r="A18" s="21" t="s">
        <v>142</v>
      </c>
      <c r="B18" s="4"/>
    </row>
    <row r="19" spans="1:2" x14ac:dyDescent="0.25">
      <c r="A19" s="23" t="s">
        <v>143</v>
      </c>
      <c r="B19" s="4"/>
    </row>
    <row r="20" spans="1:2" ht="30" x14ac:dyDescent="0.25">
      <c r="A20" s="23" t="s">
        <v>144</v>
      </c>
      <c r="B20" s="4"/>
    </row>
    <row r="21" spans="1:2" ht="30" x14ac:dyDescent="0.25">
      <c r="A21" s="23" t="s">
        <v>145</v>
      </c>
      <c r="B21" s="4"/>
    </row>
    <row r="22" spans="1:2" ht="60" x14ac:dyDescent="0.25">
      <c r="A22" s="23" t="s">
        <v>147</v>
      </c>
      <c r="B22" s="4"/>
    </row>
    <row r="23" spans="1:2" ht="30" x14ac:dyDescent="0.25">
      <c r="A23" s="23" t="s">
        <v>146</v>
      </c>
      <c r="B23" s="4"/>
    </row>
    <row r="24" spans="1:2" ht="30" x14ac:dyDescent="0.25">
      <c r="A24" s="23" t="s">
        <v>148</v>
      </c>
      <c r="B24" s="4"/>
    </row>
    <row r="25" spans="1:2" ht="30" x14ac:dyDescent="0.25">
      <c r="A25" s="23" t="s">
        <v>149</v>
      </c>
      <c r="B25" s="4"/>
    </row>
    <row r="26" spans="1:2" ht="30" x14ac:dyDescent="0.25">
      <c r="A26" s="23" t="s">
        <v>150</v>
      </c>
      <c r="B26" s="4"/>
    </row>
    <row r="27" spans="1:2" ht="30" x14ac:dyDescent="0.25">
      <c r="A27" s="23" t="s">
        <v>151</v>
      </c>
      <c r="B27" s="4"/>
    </row>
    <row r="28" spans="1:2" ht="45" x14ac:dyDescent="0.25">
      <c r="A28" s="21" t="s">
        <v>7</v>
      </c>
      <c r="B28" s="4"/>
    </row>
    <row r="29" spans="1:2" ht="30" x14ac:dyDescent="0.25">
      <c r="A29" s="23" t="s">
        <v>156</v>
      </c>
      <c r="B29" s="4"/>
    </row>
    <row r="30" spans="1:2" ht="30" x14ac:dyDescent="0.25">
      <c r="A30" s="23" t="s">
        <v>8</v>
      </c>
      <c r="B30" s="4"/>
    </row>
    <row r="31" spans="1:2" ht="45" x14ac:dyDescent="0.25">
      <c r="A31" s="23" t="s">
        <v>158</v>
      </c>
      <c r="B31" s="4"/>
    </row>
    <row r="32" spans="1:2" ht="30" x14ac:dyDescent="0.25">
      <c r="A32" s="23" t="s">
        <v>157</v>
      </c>
      <c r="B32" s="4"/>
    </row>
    <row r="33" spans="1:2" ht="30" x14ac:dyDescent="0.25">
      <c r="A33" s="21" t="s">
        <v>9</v>
      </c>
      <c r="B33" s="4"/>
    </row>
    <row r="34" spans="1:2" ht="120" x14ac:dyDescent="0.25">
      <c r="A34" s="23" t="s">
        <v>338</v>
      </c>
      <c r="B34" s="4" t="s">
        <v>339</v>
      </c>
    </row>
    <row r="35" spans="1:2" ht="60" x14ac:dyDescent="0.25">
      <c r="A35" s="23" t="s">
        <v>152</v>
      </c>
      <c r="B35" s="4" t="s">
        <v>337</v>
      </c>
    </row>
    <row r="36" spans="1:2" ht="30" x14ac:dyDescent="0.25">
      <c r="A36" s="23" t="s">
        <v>153</v>
      </c>
      <c r="B36" s="4"/>
    </row>
    <row r="37" spans="1:2" ht="30" x14ac:dyDescent="0.25">
      <c r="A37" s="23" t="s">
        <v>154</v>
      </c>
      <c r="B37" s="4"/>
    </row>
    <row r="38" spans="1:2" ht="45" x14ac:dyDescent="0.25">
      <c r="A38" s="23" t="s">
        <v>155</v>
      </c>
      <c r="B38" s="4"/>
    </row>
    <row r="39" spans="1:2" ht="30" x14ac:dyDescent="0.25">
      <c r="A39" s="21" t="s">
        <v>10</v>
      </c>
      <c r="B39" s="4"/>
    </row>
    <row r="40" spans="1:2" ht="30" x14ac:dyDescent="0.25">
      <c r="A40" s="21" t="s">
        <v>11</v>
      </c>
      <c r="B40" s="4"/>
    </row>
    <row r="41" spans="1:2" ht="30" x14ac:dyDescent="0.25">
      <c r="A41" s="21" t="s">
        <v>12</v>
      </c>
      <c r="B41" s="4"/>
    </row>
    <row r="42" spans="1:2" ht="45" x14ac:dyDescent="0.25">
      <c r="A42" s="21" t="s">
        <v>13</v>
      </c>
      <c r="B42" s="4"/>
    </row>
    <row r="43" spans="1:2" ht="45" x14ac:dyDescent="0.25">
      <c r="A43" s="21" t="s">
        <v>14</v>
      </c>
      <c r="B43" s="4"/>
    </row>
    <row r="44" spans="1:2" ht="45" x14ac:dyDescent="0.25">
      <c r="A44" s="21" t="s">
        <v>15</v>
      </c>
      <c r="B44" s="4"/>
    </row>
    <row r="45" spans="1:2" ht="45" x14ac:dyDescent="0.25">
      <c r="A45" s="21" t="s">
        <v>16</v>
      </c>
      <c r="B45" s="4"/>
    </row>
    <row r="46" spans="1:2" ht="23.25" x14ac:dyDescent="0.25">
      <c r="A46" s="22" t="s">
        <v>17</v>
      </c>
      <c r="B46" s="4"/>
    </row>
    <row r="47" spans="1:2" x14ac:dyDescent="0.25">
      <c r="A47" s="21" t="s">
        <v>18</v>
      </c>
      <c r="B47" s="4"/>
    </row>
    <row r="48" spans="1:2" ht="21" x14ac:dyDescent="0.25">
      <c r="A48" s="24" t="s">
        <v>19</v>
      </c>
      <c r="B48" s="4"/>
    </row>
    <row r="49" spans="1:5" ht="45" x14ac:dyDescent="0.25">
      <c r="A49" s="21" t="s">
        <v>20</v>
      </c>
      <c r="B49" s="4"/>
    </row>
    <row r="50" spans="1:5" x14ac:dyDescent="0.25">
      <c r="A50" s="25" t="s">
        <v>21</v>
      </c>
      <c r="B50" s="4"/>
    </row>
    <row r="51" spans="1:5" x14ac:dyDescent="0.25">
      <c r="A51" s="25" t="s">
        <v>139</v>
      </c>
      <c r="B51" s="4"/>
    </row>
    <row r="52" spans="1:5" ht="60" x14ac:dyDescent="0.25">
      <c r="A52" s="25" t="s">
        <v>134</v>
      </c>
      <c r="B52" s="4"/>
    </row>
    <row r="53" spans="1:5" ht="90" x14ac:dyDescent="0.25">
      <c r="A53" s="25" t="s">
        <v>135</v>
      </c>
      <c r="B53" s="4"/>
    </row>
    <row r="54" spans="1:5" ht="30" x14ac:dyDescent="0.25">
      <c r="A54" s="25" t="s">
        <v>136</v>
      </c>
      <c r="B54" s="4"/>
    </row>
    <row r="55" spans="1:5" ht="30" x14ac:dyDescent="0.25">
      <c r="A55" s="25" t="s">
        <v>137</v>
      </c>
      <c r="B55" s="4"/>
    </row>
    <row r="56" spans="1:5" ht="60" x14ac:dyDescent="0.25">
      <c r="A56" s="25" t="s">
        <v>138</v>
      </c>
      <c r="B56" s="4"/>
    </row>
    <row r="57" spans="1:5" ht="45" x14ac:dyDescent="0.25">
      <c r="A57" s="21" t="s">
        <v>22</v>
      </c>
      <c r="B57" s="4"/>
    </row>
    <row r="58" spans="1:5" ht="21" x14ac:dyDescent="0.25">
      <c r="A58" s="24" t="s">
        <v>23</v>
      </c>
      <c r="B58" s="4"/>
    </row>
    <row r="59" spans="1:5" ht="30" x14ac:dyDescent="0.25">
      <c r="A59" s="21" t="s">
        <v>24</v>
      </c>
      <c r="B59" s="4"/>
    </row>
    <row r="60" spans="1:5" x14ac:dyDescent="0.25">
      <c r="A60" s="21" t="s">
        <v>25</v>
      </c>
      <c r="B60" s="4"/>
    </row>
    <row r="61" spans="1:5" ht="234.75" customHeight="1" x14ac:dyDescent="0.25">
      <c r="A61" s="21"/>
      <c r="B61" s="4" t="s">
        <v>315</v>
      </c>
    </row>
    <row r="62" spans="1:5" ht="171" customHeight="1" x14ac:dyDescent="0.25">
      <c r="A62" s="21"/>
      <c r="B62" s="4" t="s">
        <v>159</v>
      </c>
      <c r="C62" s="5">
        <f>28870+702</f>
        <v>29572</v>
      </c>
      <c r="D62" s="5">
        <f>30873+1681</f>
        <v>32554</v>
      </c>
      <c r="E62" s="6">
        <f>D62/C62-1</f>
        <v>0.10083863113756264</v>
      </c>
    </row>
    <row r="63" spans="1:5" ht="180" x14ac:dyDescent="0.25">
      <c r="A63" s="21" t="s">
        <v>160</v>
      </c>
      <c r="B63" s="4" t="s">
        <v>159</v>
      </c>
      <c r="C63" s="5">
        <f>28870+702</f>
        <v>29572</v>
      </c>
      <c r="D63" s="5">
        <f>30873+1681</f>
        <v>32554</v>
      </c>
      <c r="E63" s="6">
        <f>D63/C63-1</f>
        <v>0.10083863113756264</v>
      </c>
    </row>
    <row r="64" spans="1:5" ht="45" x14ac:dyDescent="0.25">
      <c r="A64" s="21" t="s">
        <v>171</v>
      </c>
      <c r="B64" s="4"/>
    </row>
    <row r="65" spans="1:4" x14ac:dyDescent="0.25">
      <c r="A65" s="21" t="s">
        <v>172</v>
      </c>
      <c r="B65" s="4"/>
    </row>
    <row r="66" spans="1:4" ht="45" x14ac:dyDescent="0.25">
      <c r="A66" s="23" t="s">
        <v>26</v>
      </c>
      <c r="B66" s="4"/>
    </row>
    <row r="67" spans="1:4" ht="30" x14ac:dyDescent="0.25">
      <c r="A67" s="23" t="s">
        <v>27</v>
      </c>
      <c r="B67" s="4"/>
    </row>
    <row r="68" spans="1:4" ht="90" x14ac:dyDescent="0.25">
      <c r="A68" s="23" t="s">
        <v>28</v>
      </c>
      <c r="B68" s="4"/>
    </row>
    <row r="69" spans="1:4" ht="60" x14ac:dyDescent="0.25">
      <c r="A69" s="23" t="s">
        <v>29</v>
      </c>
      <c r="B69" s="4"/>
    </row>
    <row r="70" spans="1:4" ht="30" x14ac:dyDescent="0.25">
      <c r="A70" s="23" t="s">
        <v>30</v>
      </c>
      <c r="B70" s="4"/>
    </row>
    <row r="71" spans="1:4" ht="75" x14ac:dyDescent="0.25">
      <c r="A71" s="23" t="s">
        <v>31</v>
      </c>
      <c r="B71" s="4"/>
    </row>
    <row r="72" spans="1:4" ht="45" x14ac:dyDescent="0.25">
      <c r="A72" s="23" t="s">
        <v>32</v>
      </c>
      <c r="B72" s="4"/>
    </row>
    <row r="73" spans="1:4" ht="90" x14ac:dyDescent="0.25">
      <c r="A73" s="23" t="s">
        <v>33</v>
      </c>
      <c r="B73" s="4"/>
    </row>
    <row r="74" spans="1:4" ht="120" x14ac:dyDescent="0.25">
      <c r="A74" s="23" t="s">
        <v>34</v>
      </c>
      <c r="B74" s="4"/>
    </row>
    <row r="75" spans="1:4" ht="195" x14ac:dyDescent="0.25">
      <c r="A75" s="23" t="s">
        <v>35</v>
      </c>
      <c r="B75" s="4"/>
    </row>
    <row r="76" spans="1:4" ht="150" x14ac:dyDescent="0.25">
      <c r="A76" s="23" t="s">
        <v>36</v>
      </c>
      <c r="B76" s="4"/>
    </row>
    <row r="77" spans="1:4" ht="120" x14ac:dyDescent="0.25">
      <c r="A77" s="23" t="s">
        <v>37</v>
      </c>
      <c r="B77" s="4"/>
    </row>
    <row r="78" spans="1:4" ht="165" x14ac:dyDescent="0.25">
      <c r="A78" s="23" t="s">
        <v>38</v>
      </c>
      <c r="B78" s="4"/>
    </row>
    <row r="79" spans="1:4" ht="195" x14ac:dyDescent="0.25">
      <c r="A79" s="23" t="s">
        <v>161</v>
      </c>
      <c r="B79" s="4" t="s">
        <v>173</v>
      </c>
      <c r="C79" s="9">
        <f>1.299/37.168</f>
        <v>3.4949418854928971E-2</v>
      </c>
      <c r="D79" s="10">
        <f>250/51</f>
        <v>4.9019607843137258</v>
      </c>
    </row>
    <row r="80" spans="1:4" x14ac:dyDescent="0.25">
      <c r="A80" s="21" t="s">
        <v>39</v>
      </c>
      <c r="B80" s="4"/>
    </row>
    <row r="81" spans="1:2" x14ac:dyDescent="0.25">
      <c r="A81" s="21" t="s">
        <v>40</v>
      </c>
      <c r="B81" s="4"/>
    </row>
    <row r="82" spans="1:2" ht="337.5" customHeight="1" x14ac:dyDescent="0.25">
      <c r="A82" s="21"/>
      <c r="B82" s="4" t="s">
        <v>316</v>
      </c>
    </row>
    <row r="83" spans="1:2" ht="255" customHeight="1" x14ac:dyDescent="0.25">
      <c r="A83"/>
      <c r="B83" s="4"/>
    </row>
    <row r="84" spans="1:2" ht="21" x14ac:dyDescent="0.25">
      <c r="A84" s="24" t="s">
        <v>41</v>
      </c>
      <c r="B84" s="4"/>
    </row>
    <row r="85" spans="1:2" ht="45" x14ac:dyDescent="0.25">
      <c r="A85" s="21" t="s">
        <v>42</v>
      </c>
      <c r="B85" s="4"/>
    </row>
    <row r="86" spans="1:2" ht="115.5" customHeight="1" x14ac:dyDescent="0.25">
      <c r="A86" s="21" t="s">
        <v>174</v>
      </c>
      <c r="B86" s="4" t="s">
        <v>317</v>
      </c>
    </row>
    <row r="87" spans="1:2" ht="30" x14ac:dyDescent="0.25">
      <c r="A87" s="21" t="s">
        <v>43</v>
      </c>
      <c r="B87" s="4"/>
    </row>
    <row r="88" spans="1:2" ht="30" x14ac:dyDescent="0.25">
      <c r="A88" s="21" t="s">
        <v>162</v>
      </c>
      <c r="B88" s="4"/>
    </row>
    <row r="89" spans="1:2" ht="21" x14ac:dyDescent="0.25">
      <c r="A89" s="24" t="s">
        <v>44</v>
      </c>
      <c r="B89" s="4"/>
    </row>
    <row r="90" spans="1:2" ht="75" x14ac:dyDescent="0.25">
      <c r="A90" s="21" t="s">
        <v>163</v>
      </c>
      <c r="B90" s="4" t="s">
        <v>164</v>
      </c>
    </row>
    <row r="91" spans="1:2" ht="75" x14ac:dyDescent="0.25">
      <c r="A91" s="21" t="s">
        <v>165</v>
      </c>
      <c r="B91" s="4"/>
    </row>
    <row r="92" spans="1:2" ht="45" x14ac:dyDescent="0.25">
      <c r="A92" s="21" t="s">
        <v>166</v>
      </c>
      <c r="B92" s="4"/>
    </row>
    <row r="93" spans="1:2" ht="30" x14ac:dyDescent="0.25">
      <c r="A93" s="21" t="s">
        <v>167</v>
      </c>
      <c r="B93" s="4"/>
    </row>
    <row r="94" spans="1:2" ht="21" x14ac:dyDescent="0.25">
      <c r="A94" s="24" t="s">
        <v>45</v>
      </c>
      <c r="B94" s="4"/>
    </row>
    <row r="95" spans="1:2" ht="45" x14ac:dyDescent="0.25">
      <c r="A95" s="21" t="s">
        <v>168</v>
      </c>
      <c r="B95" s="4"/>
    </row>
    <row r="96" spans="1:2" x14ac:dyDescent="0.25">
      <c r="A96" s="21" t="s">
        <v>46</v>
      </c>
      <c r="B96" s="4"/>
    </row>
    <row r="97" spans="1:6" ht="276.75" customHeight="1" x14ac:dyDescent="0.25">
      <c r="A97" s="21"/>
      <c r="B97" s="4" t="s">
        <v>182</v>
      </c>
      <c r="C97" s="7">
        <f>1741.2/3694.8</f>
        <v>0.4712569015914258</v>
      </c>
      <c r="D97" s="7">
        <f>1323.1/3694.8</f>
        <v>0.35809786727292409</v>
      </c>
      <c r="E97" s="8">
        <f>C97+D97</f>
        <v>0.82935476886434989</v>
      </c>
      <c r="F97" s="1">
        <f>2024-2011</f>
        <v>13</v>
      </c>
    </row>
    <row r="98" spans="1:6" ht="45" x14ac:dyDescent="0.25">
      <c r="A98" s="21" t="s">
        <v>169</v>
      </c>
      <c r="B98" s="4" t="s">
        <v>170</v>
      </c>
    </row>
    <row r="99" spans="1:6" ht="75" x14ac:dyDescent="0.25">
      <c r="A99" s="21" t="s">
        <v>175</v>
      </c>
      <c r="B99" s="4" t="s">
        <v>318</v>
      </c>
    </row>
    <row r="100" spans="1:6" x14ac:dyDescent="0.25">
      <c r="A100" s="21" t="s">
        <v>47</v>
      </c>
      <c r="B100" s="4"/>
    </row>
    <row r="101" spans="1:6" ht="21" x14ac:dyDescent="0.25">
      <c r="A101" s="24" t="s">
        <v>48</v>
      </c>
      <c r="B101" s="4"/>
    </row>
    <row r="102" spans="1:6" ht="45" x14ac:dyDescent="0.25">
      <c r="A102" s="21" t="s">
        <v>49</v>
      </c>
      <c r="B102" s="4"/>
    </row>
    <row r="103" spans="1:6" x14ac:dyDescent="0.25">
      <c r="A103" s="21" t="s">
        <v>50</v>
      </c>
      <c r="B103" s="4"/>
    </row>
    <row r="104" spans="1:6" ht="296.25" customHeight="1" x14ac:dyDescent="0.25">
      <c r="A104" s="21"/>
      <c r="B104" s="4" t="s">
        <v>319</v>
      </c>
    </row>
    <row r="105" spans="1:6" ht="45" x14ac:dyDescent="0.25">
      <c r="A105" s="21" t="s">
        <v>176</v>
      </c>
      <c r="B105" s="4"/>
    </row>
    <row r="106" spans="1:6" ht="60" x14ac:dyDescent="0.25">
      <c r="A106" s="21" t="s">
        <v>177</v>
      </c>
      <c r="B106" s="4" t="s">
        <v>320</v>
      </c>
    </row>
    <row r="107" spans="1:6" ht="45" x14ac:dyDescent="0.25">
      <c r="A107" s="21" t="s">
        <v>178</v>
      </c>
      <c r="B107" s="4" t="s">
        <v>179</v>
      </c>
    </row>
    <row r="108" spans="1:6" ht="165" x14ac:dyDescent="0.25">
      <c r="A108" s="21" t="s">
        <v>180</v>
      </c>
      <c r="B108" s="4" t="s">
        <v>321</v>
      </c>
    </row>
    <row r="109" spans="1:6" ht="45" x14ac:dyDescent="0.25">
      <c r="A109" s="21" t="s">
        <v>181</v>
      </c>
      <c r="B109" s="4"/>
    </row>
    <row r="110" spans="1:6" ht="21" x14ac:dyDescent="0.25">
      <c r="A110" s="24" t="s">
        <v>51</v>
      </c>
      <c r="B110" s="4"/>
    </row>
    <row r="111" spans="1:6" ht="45" x14ac:dyDescent="0.25">
      <c r="A111" s="21" t="s">
        <v>183</v>
      </c>
      <c r="B111" s="4"/>
    </row>
    <row r="112" spans="1:6" ht="60" x14ac:dyDescent="0.25">
      <c r="A112" s="21" t="s">
        <v>52</v>
      </c>
      <c r="B112" s="4"/>
    </row>
    <row r="113" spans="1:2" x14ac:dyDescent="0.25">
      <c r="A113" s="21" t="s">
        <v>53</v>
      </c>
      <c r="B113" s="4"/>
    </row>
    <row r="114" spans="1:2" ht="193.5" customHeight="1" x14ac:dyDescent="0.25">
      <c r="A114" s="21"/>
      <c r="B114" s="4"/>
    </row>
    <row r="115" spans="1:2" ht="90" x14ac:dyDescent="0.25">
      <c r="A115" s="21" t="s">
        <v>54</v>
      </c>
      <c r="B115" s="4"/>
    </row>
    <row r="116" spans="1:2" x14ac:dyDescent="0.25">
      <c r="A116" s="21" t="s">
        <v>55</v>
      </c>
      <c r="B116" s="4"/>
    </row>
    <row r="117" spans="1:2" ht="177" customHeight="1" x14ac:dyDescent="0.25">
      <c r="A117" s="21"/>
      <c r="B117" s="4"/>
    </row>
    <row r="118" spans="1:2" ht="30" x14ac:dyDescent="0.25">
      <c r="A118" s="21" t="s">
        <v>56</v>
      </c>
      <c r="B118" s="4"/>
    </row>
    <row r="119" spans="1:2" x14ac:dyDescent="0.25">
      <c r="A119" s="21" t="s">
        <v>57</v>
      </c>
      <c r="B119" s="4"/>
    </row>
    <row r="120" spans="1:2" x14ac:dyDescent="0.25">
      <c r="A120" s="21" t="s">
        <v>58</v>
      </c>
      <c r="B120" s="4"/>
    </row>
    <row r="121" spans="1:2" ht="223.5" customHeight="1" x14ac:dyDescent="0.25">
      <c r="A121" s="21"/>
      <c r="B121" s="4"/>
    </row>
    <row r="122" spans="1:2" ht="45" x14ac:dyDescent="0.25">
      <c r="A122" s="21" t="s">
        <v>59</v>
      </c>
      <c r="B122" s="4" t="s">
        <v>322</v>
      </c>
    </row>
    <row r="123" spans="1:2" ht="21" x14ac:dyDescent="0.25">
      <c r="A123" s="24" t="s">
        <v>60</v>
      </c>
      <c r="B123" s="4"/>
    </row>
    <row r="124" spans="1:2" ht="45" x14ac:dyDescent="0.25">
      <c r="A124" s="21" t="s">
        <v>184</v>
      </c>
      <c r="B124" s="4"/>
    </row>
    <row r="125" spans="1:2" ht="45" x14ac:dyDescent="0.25">
      <c r="A125" s="21" t="s">
        <v>185</v>
      </c>
      <c r="B125" s="4"/>
    </row>
    <row r="126" spans="1:2" ht="30" x14ac:dyDescent="0.25">
      <c r="A126" s="21" t="s">
        <v>61</v>
      </c>
      <c r="B126" s="4"/>
    </row>
    <row r="127" spans="1:2" ht="45" x14ac:dyDescent="0.25">
      <c r="A127" s="25" t="s">
        <v>186</v>
      </c>
      <c r="B127" s="4"/>
    </row>
    <row r="128" spans="1:2" ht="30" x14ac:dyDescent="0.25">
      <c r="A128" s="26" t="s">
        <v>62</v>
      </c>
      <c r="B128" s="4"/>
    </row>
    <row r="129" spans="1:3" x14ac:dyDescent="0.25">
      <c r="A129" s="26" t="s">
        <v>63</v>
      </c>
      <c r="B129" s="4"/>
    </row>
    <row r="130" spans="1:3" ht="30" x14ac:dyDescent="0.25">
      <c r="A130" s="25" t="s">
        <v>64</v>
      </c>
      <c r="B130" s="4"/>
    </row>
    <row r="131" spans="1:3" ht="45" x14ac:dyDescent="0.25">
      <c r="A131" s="25" t="s">
        <v>65</v>
      </c>
      <c r="B131" s="4"/>
    </row>
    <row r="132" spans="1:3" ht="60" x14ac:dyDescent="0.25">
      <c r="A132" s="21" t="s">
        <v>187</v>
      </c>
      <c r="B132" s="4"/>
    </row>
    <row r="133" spans="1:3" ht="60" x14ac:dyDescent="0.25">
      <c r="A133" s="21" t="s">
        <v>188</v>
      </c>
      <c r="B133" s="4" t="s">
        <v>323</v>
      </c>
      <c r="C133" s="10">
        <f xml:space="preserve"> 7772202/4580807</f>
        <v>1.6966883782704663</v>
      </c>
    </row>
    <row r="134" spans="1:3" ht="45" x14ac:dyDescent="0.25">
      <c r="A134" s="21" t="s">
        <v>66</v>
      </c>
      <c r="B134" s="4"/>
    </row>
    <row r="135" spans="1:3" x14ac:dyDescent="0.25">
      <c r="A135" s="25" t="s">
        <v>189</v>
      </c>
      <c r="B135" s="4"/>
    </row>
    <row r="136" spans="1:3" ht="45" x14ac:dyDescent="0.25">
      <c r="A136" s="25" t="s">
        <v>190</v>
      </c>
      <c r="B136" s="4"/>
    </row>
    <row r="137" spans="1:3" ht="21" x14ac:dyDescent="0.25">
      <c r="A137" s="24" t="s">
        <v>67</v>
      </c>
      <c r="B137" s="4"/>
    </row>
    <row r="138" spans="1:3" ht="90" x14ac:dyDescent="0.25">
      <c r="A138" s="21" t="s">
        <v>191</v>
      </c>
      <c r="B138" s="4"/>
    </row>
    <row r="139" spans="1:3" ht="75" x14ac:dyDescent="0.25">
      <c r="A139" s="21" t="s">
        <v>192</v>
      </c>
      <c r="B139" s="4"/>
    </row>
    <row r="140" spans="1:3" ht="105" x14ac:dyDescent="0.25">
      <c r="A140" s="21" t="s">
        <v>193</v>
      </c>
      <c r="B140" s="4"/>
    </row>
    <row r="141" spans="1:3" ht="45" x14ac:dyDescent="0.25">
      <c r="A141" s="21" t="s">
        <v>194</v>
      </c>
      <c r="B141" s="4"/>
    </row>
    <row r="142" spans="1:3" x14ac:dyDescent="0.25">
      <c r="A142" s="21" t="s">
        <v>68</v>
      </c>
      <c r="B142" s="4"/>
    </row>
    <row r="143" spans="1:3" ht="30" x14ac:dyDescent="0.25">
      <c r="A143" s="25" t="s">
        <v>195</v>
      </c>
      <c r="B143" s="4"/>
    </row>
    <row r="144" spans="1:3" ht="30" x14ac:dyDescent="0.25">
      <c r="A144" s="25" t="s">
        <v>196</v>
      </c>
      <c r="B144" s="4"/>
    </row>
    <row r="145" spans="1:2" ht="60" x14ac:dyDescent="0.25">
      <c r="A145" s="21" t="s">
        <v>197</v>
      </c>
      <c r="B145" s="4"/>
    </row>
    <row r="146" spans="1:2" ht="21" x14ac:dyDescent="0.25">
      <c r="A146" s="24" t="s">
        <v>69</v>
      </c>
      <c r="B146" s="4"/>
    </row>
    <row r="147" spans="1:2" ht="45" x14ac:dyDescent="0.25">
      <c r="A147" s="21" t="s">
        <v>198</v>
      </c>
      <c r="B147" s="4"/>
    </row>
    <row r="148" spans="1:2" ht="75" x14ac:dyDescent="0.25">
      <c r="A148" s="21" t="s">
        <v>199</v>
      </c>
      <c r="B148" s="4" t="s">
        <v>324</v>
      </c>
    </row>
    <row r="149" spans="1:2" ht="45" x14ac:dyDescent="0.25">
      <c r="A149" s="21" t="s">
        <v>200</v>
      </c>
      <c r="B149" s="4" t="s">
        <v>201</v>
      </c>
    </row>
    <row r="150" spans="1:2" ht="30" x14ac:dyDescent="0.25">
      <c r="A150" s="21" t="s">
        <v>70</v>
      </c>
      <c r="B150" s="4"/>
    </row>
    <row r="151" spans="1:2" ht="120" x14ac:dyDescent="0.25">
      <c r="A151" s="23" t="s">
        <v>202</v>
      </c>
      <c r="B151" s="4" t="s">
        <v>203</v>
      </c>
    </row>
    <row r="152" spans="1:2" ht="75" x14ac:dyDescent="0.25">
      <c r="A152" s="21" t="s">
        <v>204</v>
      </c>
      <c r="B152" s="4"/>
    </row>
    <row r="153" spans="1:2" ht="75" x14ac:dyDescent="0.25">
      <c r="A153" s="21" t="s">
        <v>205</v>
      </c>
      <c r="B153" s="4"/>
    </row>
    <row r="154" spans="1:2" ht="30" x14ac:dyDescent="0.25">
      <c r="A154" s="21" t="s">
        <v>206</v>
      </c>
      <c r="B154" s="4"/>
    </row>
    <row r="155" spans="1:2" ht="75" x14ac:dyDescent="0.25">
      <c r="A155" s="23" t="s">
        <v>207</v>
      </c>
      <c r="B155" s="4" t="s">
        <v>208</v>
      </c>
    </row>
    <row r="156" spans="1:2" ht="21" x14ac:dyDescent="0.25">
      <c r="A156" s="24" t="s">
        <v>71</v>
      </c>
      <c r="B156" s="4"/>
    </row>
    <row r="157" spans="1:2" ht="75" x14ac:dyDescent="0.25">
      <c r="A157" s="21" t="s">
        <v>209</v>
      </c>
      <c r="B157" s="4" t="s">
        <v>325</v>
      </c>
    </row>
    <row r="158" spans="1:2" ht="105" x14ac:dyDescent="0.25">
      <c r="A158" s="21" t="s">
        <v>210</v>
      </c>
      <c r="B158" s="4"/>
    </row>
    <row r="159" spans="1:2" ht="90" x14ac:dyDescent="0.25">
      <c r="A159" s="21" t="s">
        <v>211</v>
      </c>
      <c r="B159" s="4"/>
    </row>
    <row r="160" spans="1:2" ht="60" x14ac:dyDescent="0.25">
      <c r="A160" s="21" t="s">
        <v>212</v>
      </c>
      <c r="B160" s="4"/>
    </row>
    <row r="161" spans="1:2" ht="60" x14ac:dyDescent="0.25">
      <c r="A161" s="21" t="s">
        <v>214</v>
      </c>
      <c r="B161" s="4" t="s">
        <v>213</v>
      </c>
    </row>
    <row r="162" spans="1:2" ht="75" x14ac:dyDescent="0.25">
      <c r="A162" s="21" t="s">
        <v>215</v>
      </c>
      <c r="B162" s="4"/>
    </row>
    <row r="163" spans="1:2" ht="75" x14ac:dyDescent="0.25">
      <c r="A163" s="21" t="s">
        <v>216</v>
      </c>
      <c r="B163" s="4"/>
    </row>
    <row r="164" spans="1:2" x14ac:dyDescent="0.25">
      <c r="A164" s="21" t="s">
        <v>72</v>
      </c>
      <c r="B164" s="4"/>
    </row>
    <row r="165" spans="1:2" ht="372.75" customHeight="1" x14ac:dyDescent="0.25">
      <c r="A165" s="21"/>
      <c r="B165" s="4"/>
    </row>
    <row r="166" spans="1:2" ht="45" x14ac:dyDescent="0.25">
      <c r="A166" s="21" t="s">
        <v>73</v>
      </c>
      <c r="B166" s="4"/>
    </row>
    <row r="167" spans="1:2" x14ac:dyDescent="0.25">
      <c r="A167" s="21" t="s">
        <v>74</v>
      </c>
      <c r="B167" s="4"/>
    </row>
    <row r="168" spans="1:2" ht="179.25" customHeight="1" x14ac:dyDescent="0.25">
      <c r="A168" s="21"/>
      <c r="B168" s="4"/>
    </row>
    <row r="169" spans="1:2" ht="45" x14ac:dyDescent="0.25">
      <c r="A169" s="21" t="s">
        <v>217</v>
      </c>
      <c r="B169" s="4" t="s">
        <v>326</v>
      </c>
    </row>
    <row r="170" spans="1:2" ht="21" x14ac:dyDescent="0.25">
      <c r="A170" s="24" t="s">
        <v>75</v>
      </c>
      <c r="B170" s="4"/>
    </row>
    <row r="171" spans="1:2" ht="120" x14ac:dyDescent="0.25">
      <c r="A171" s="21" t="s">
        <v>218</v>
      </c>
      <c r="B171" s="4" t="s">
        <v>327</v>
      </c>
    </row>
    <row r="172" spans="1:2" ht="105" x14ac:dyDescent="0.25">
      <c r="A172" s="21" t="s">
        <v>219</v>
      </c>
      <c r="B172" s="4" t="s">
        <v>224</v>
      </c>
    </row>
    <row r="173" spans="1:2" ht="30" x14ac:dyDescent="0.25">
      <c r="A173" s="21" t="s">
        <v>76</v>
      </c>
      <c r="B173" s="4"/>
    </row>
    <row r="174" spans="1:2" x14ac:dyDescent="0.25">
      <c r="A174" s="25" t="s">
        <v>77</v>
      </c>
      <c r="B174" s="4"/>
    </row>
    <row r="175" spans="1:2" ht="60" x14ac:dyDescent="0.25">
      <c r="A175" s="25" t="s">
        <v>220</v>
      </c>
      <c r="B175" s="4" t="s">
        <v>223</v>
      </c>
    </row>
    <row r="176" spans="1:2" ht="45" x14ac:dyDescent="0.25">
      <c r="A176" s="21" t="s">
        <v>221</v>
      </c>
      <c r="B176" s="4" t="s">
        <v>223</v>
      </c>
    </row>
    <row r="177" spans="1:2" ht="45" x14ac:dyDescent="0.25">
      <c r="A177" s="21" t="s">
        <v>225</v>
      </c>
      <c r="B177" s="4" t="s">
        <v>222</v>
      </c>
    </row>
    <row r="178" spans="1:2" ht="120" x14ac:dyDescent="0.25">
      <c r="A178" s="21" t="s">
        <v>226</v>
      </c>
      <c r="B178" s="4" t="s">
        <v>327</v>
      </c>
    </row>
    <row r="179" spans="1:2" ht="21" x14ac:dyDescent="0.25">
      <c r="A179" s="24" t="s">
        <v>78</v>
      </c>
      <c r="B179" s="4"/>
    </row>
    <row r="180" spans="1:2" x14ac:dyDescent="0.25">
      <c r="A180" s="21" t="s">
        <v>227</v>
      </c>
      <c r="B180" s="4"/>
    </row>
    <row r="181" spans="1:2" x14ac:dyDescent="0.25">
      <c r="A181" s="21" t="s">
        <v>79</v>
      </c>
      <c r="B181" s="4"/>
    </row>
    <row r="182" spans="1:2" ht="325.5" customHeight="1" x14ac:dyDescent="0.25">
      <c r="A182" s="21"/>
      <c r="B182" s="4" t="s">
        <v>328</v>
      </c>
    </row>
    <row r="183" spans="1:2" ht="135" x14ac:dyDescent="0.25">
      <c r="A183" s="21" t="s">
        <v>233</v>
      </c>
      <c r="B183" s="4" t="s">
        <v>329</v>
      </c>
    </row>
    <row r="184" spans="1:2" x14ac:dyDescent="0.25">
      <c r="A184" s="21" t="s">
        <v>80</v>
      </c>
      <c r="B184" s="4"/>
    </row>
    <row r="185" spans="1:2" ht="217.5" customHeight="1" x14ac:dyDescent="0.25">
      <c r="A185" s="21"/>
      <c r="B185" s="4"/>
    </row>
    <row r="186" spans="1:2" ht="21" x14ac:dyDescent="0.25">
      <c r="A186" s="24" t="s">
        <v>81</v>
      </c>
      <c r="B186" s="4"/>
    </row>
    <row r="187" spans="1:2" ht="45" x14ac:dyDescent="0.25">
      <c r="A187" s="21" t="s">
        <v>228</v>
      </c>
      <c r="B187" s="4"/>
    </row>
    <row r="188" spans="1:2" ht="30" x14ac:dyDescent="0.25">
      <c r="A188" s="21" t="s">
        <v>82</v>
      </c>
      <c r="B188" s="4"/>
    </row>
    <row r="189" spans="1:2" ht="30" x14ac:dyDescent="0.25">
      <c r="A189" s="21" t="s">
        <v>83</v>
      </c>
      <c r="B189" s="4"/>
    </row>
    <row r="190" spans="1:2" ht="30" x14ac:dyDescent="0.25">
      <c r="A190" s="21" t="s">
        <v>229</v>
      </c>
      <c r="B190" s="4"/>
    </row>
    <row r="191" spans="1:2" ht="180" x14ac:dyDescent="0.25">
      <c r="A191" s="21" t="s">
        <v>230</v>
      </c>
      <c r="B191" s="4" t="s">
        <v>329</v>
      </c>
    </row>
    <row r="192" spans="1:2" x14ac:dyDescent="0.25">
      <c r="A192" s="25" t="s">
        <v>84</v>
      </c>
      <c r="B192" s="4"/>
    </row>
    <row r="193" spans="1:2" ht="45" x14ac:dyDescent="0.25">
      <c r="A193" s="25" t="s">
        <v>231</v>
      </c>
      <c r="B193" s="4"/>
    </row>
    <row r="194" spans="1:2" ht="60" x14ac:dyDescent="0.25">
      <c r="A194" s="21" t="s">
        <v>232</v>
      </c>
      <c r="B194" s="4"/>
    </row>
    <row r="195" spans="1:2" ht="60" x14ac:dyDescent="0.25">
      <c r="A195" s="21" t="s">
        <v>234</v>
      </c>
      <c r="B195" s="4"/>
    </row>
    <row r="196" spans="1:2" ht="30" x14ac:dyDescent="0.25">
      <c r="A196" s="25" t="s">
        <v>235</v>
      </c>
      <c r="B196" s="4"/>
    </row>
    <row r="197" spans="1:2" ht="45" x14ac:dyDescent="0.25">
      <c r="A197" s="25" t="s">
        <v>237</v>
      </c>
      <c r="B197" s="4"/>
    </row>
    <row r="198" spans="1:2" ht="60" x14ac:dyDescent="0.25">
      <c r="A198" s="21" t="s">
        <v>236</v>
      </c>
      <c r="B198" s="4"/>
    </row>
    <row r="199" spans="1:2" ht="30" x14ac:dyDescent="0.25">
      <c r="A199" s="25" t="s">
        <v>238</v>
      </c>
      <c r="B199" s="4"/>
    </row>
    <row r="200" spans="1:2" ht="30" x14ac:dyDescent="0.25">
      <c r="A200" s="25" t="s">
        <v>239</v>
      </c>
      <c r="B200" s="4"/>
    </row>
    <row r="201" spans="1:2" ht="135" x14ac:dyDescent="0.25">
      <c r="A201" s="21" t="s">
        <v>240</v>
      </c>
      <c r="B201" s="4" t="s">
        <v>329</v>
      </c>
    </row>
    <row r="202" spans="1:2" ht="21" x14ac:dyDescent="0.25">
      <c r="A202" s="24" t="s">
        <v>85</v>
      </c>
      <c r="B202" s="4"/>
    </row>
    <row r="203" spans="1:2" ht="60" x14ac:dyDescent="0.25">
      <c r="A203" s="21" t="s">
        <v>241</v>
      </c>
      <c r="B203" s="4"/>
    </row>
    <row r="204" spans="1:2" ht="30" x14ac:dyDescent="0.25">
      <c r="A204" s="21" t="s">
        <v>242</v>
      </c>
      <c r="B204" s="4"/>
    </row>
    <row r="205" spans="1:2" ht="60" x14ac:dyDescent="0.25">
      <c r="A205" s="21" t="s">
        <v>243</v>
      </c>
      <c r="B205" s="4"/>
    </row>
    <row r="206" spans="1:2" ht="45" x14ac:dyDescent="0.25">
      <c r="A206" s="21" t="s">
        <v>244</v>
      </c>
      <c r="B206" s="4"/>
    </row>
    <row r="207" spans="1:2" ht="45" x14ac:dyDescent="0.25">
      <c r="A207" s="21" t="s">
        <v>245</v>
      </c>
      <c r="B207" s="4"/>
    </row>
    <row r="208" spans="1:2" ht="75" x14ac:dyDescent="0.25">
      <c r="A208" s="21" t="s">
        <v>246</v>
      </c>
      <c r="B208" s="4" t="s">
        <v>247</v>
      </c>
    </row>
    <row r="209" spans="1:2" ht="21" x14ac:dyDescent="0.25">
      <c r="A209" s="24" t="s">
        <v>86</v>
      </c>
      <c r="B209" s="4"/>
    </row>
    <row r="210" spans="1:2" ht="60" x14ac:dyDescent="0.25">
      <c r="A210" s="21" t="s">
        <v>248</v>
      </c>
      <c r="B210" s="4"/>
    </row>
    <row r="211" spans="1:2" ht="30" x14ac:dyDescent="0.25">
      <c r="A211" s="21" t="s">
        <v>87</v>
      </c>
      <c r="B211" s="4"/>
    </row>
    <row r="212" spans="1:2" ht="30" x14ac:dyDescent="0.25">
      <c r="A212" s="21" t="s">
        <v>88</v>
      </c>
      <c r="B212" s="4"/>
    </row>
    <row r="213" spans="1:2" x14ac:dyDescent="0.25">
      <c r="A213" s="21" t="s">
        <v>89</v>
      </c>
      <c r="B213" s="4"/>
    </row>
    <row r="214" spans="1:2" ht="227.25" customHeight="1" x14ac:dyDescent="0.25">
      <c r="A214" s="21"/>
      <c r="B214" s="4"/>
    </row>
    <row r="215" spans="1:2" ht="75" x14ac:dyDescent="0.25">
      <c r="A215" s="21" t="s">
        <v>249</v>
      </c>
      <c r="B215" s="4"/>
    </row>
    <row r="216" spans="1:2" ht="45" x14ac:dyDescent="0.25">
      <c r="A216" s="21" t="s">
        <v>250</v>
      </c>
      <c r="B216" s="4"/>
    </row>
    <row r="217" spans="1:2" ht="75" x14ac:dyDescent="0.25">
      <c r="A217" s="21" t="s">
        <v>251</v>
      </c>
      <c r="B217" s="4" t="s">
        <v>252</v>
      </c>
    </row>
    <row r="218" spans="1:2" ht="30" x14ac:dyDescent="0.25">
      <c r="A218" s="21" t="s">
        <v>90</v>
      </c>
      <c r="B218" s="4"/>
    </row>
    <row r="219" spans="1:2" ht="21" x14ac:dyDescent="0.25">
      <c r="A219" s="24" t="s">
        <v>91</v>
      </c>
      <c r="B219" s="4"/>
    </row>
    <row r="220" spans="1:2" ht="45" x14ac:dyDescent="0.25">
      <c r="A220" s="21" t="s">
        <v>253</v>
      </c>
      <c r="B220" s="4"/>
    </row>
    <row r="221" spans="1:2" ht="90" x14ac:dyDescent="0.25">
      <c r="A221" s="21" t="s">
        <v>254</v>
      </c>
      <c r="B221" s="4"/>
    </row>
    <row r="222" spans="1:2" ht="60" x14ac:dyDescent="0.25">
      <c r="A222" s="21" t="s">
        <v>255</v>
      </c>
      <c r="B222" s="4"/>
    </row>
    <row r="223" spans="1:2" ht="45" x14ac:dyDescent="0.25">
      <c r="A223" s="21" t="s">
        <v>258</v>
      </c>
      <c r="B223" s="4"/>
    </row>
    <row r="224" spans="1:2" ht="30" x14ac:dyDescent="0.25">
      <c r="A224" s="21" t="s">
        <v>259</v>
      </c>
      <c r="B224" s="4"/>
    </row>
    <row r="225" spans="1:2" ht="60" x14ac:dyDescent="0.25">
      <c r="A225" s="21" t="s">
        <v>256</v>
      </c>
      <c r="B225" s="4" t="s">
        <v>257</v>
      </c>
    </row>
    <row r="226" spans="1:2" ht="21" x14ac:dyDescent="0.25">
      <c r="A226" s="24" t="s">
        <v>92</v>
      </c>
      <c r="B226" s="4"/>
    </row>
    <row r="227" spans="1:2" ht="30" x14ac:dyDescent="0.25">
      <c r="A227" s="21" t="s">
        <v>260</v>
      </c>
      <c r="B227" s="4"/>
    </row>
    <row r="228" spans="1:2" ht="30" x14ac:dyDescent="0.25">
      <c r="A228" s="25" t="s">
        <v>261</v>
      </c>
      <c r="B228" s="4"/>
    </row>
    <row r="229" spans="1:2" ht="45" x14ac:dyDescent="0.25">
      <c r="A229" s="25" t="s">
        <v>262</v>
      </c>
      <c r="B229" s="4"/>
    </row>
    <row r="230" spans="1:2" x14ac:dyDescent="0.25">
      <c r="A230" s="25" t="s">
        <v>263</v>
      </c>
      <c r="B230" s="4"/>
    </row>
    <row r="231" spans="1:2" ht="60" x14ac:dyDescent="0.25">
      <c r="A231" s="21" t="s">
        <v>264</v>
      </c>
      <c r="B231" s="4"/>
    </row>
    <row r="232" spans="1:2" ht="60" x14ac:dyDescent="0.25">
      <c r="A232" s="21" t="s">
        <v>265</v>
      </c>
      <c r="B232" s="4"/>
    </row>
    <row r="233" spans="1:2" ht="60" x14ac:dyDescent="0.25">
      <c r="A233" s="21" t="s">
        <v>266</v>
      </c>
      <c r="B233" s="4"/>
    </row>
    <row r="234" spans="1:2" ht="45" x14ac:dyDescent="0.25">
      <c r="A234" s="21" t="s">
        <v>267</v>
      </c>
      <c r="B234" s="4"/>
    </row>
    <row r="235" spans="1:2" ht="60" x14ac:dyDescent="0.25">
      <c r="A235" s="21" t="s">
        <v>268</v>
      </c>
      <c r="B235" s="4"/>
    </row>
    <row r="236" spans="1:2" ht="60" x14ac:dyDescent="0.25">
      <c r="A236" s="21" t="s">
        <v>269</v>
      </c>
      <c r="B236" s="4"/>
    </row>
    <row r="237" spans="1:2" x14ac:dyDescent="0.25">
      <c r="A237" s="21" t="s">
        <v>93</v>
      </c>
      <c r="B237" s="4"/>
    </row>
    <row r="238" spans="1:2" ht="246" customHeight="1" x14ac:dyDescent="0.25">
      <c r="A238" s="21"/>
      <c r="B238" s="4"/>
    </row>
    <row r="239" spans="1:2" ht="45" x14ac:dyDescent="0.25">
      <c r="A239" s="21" t="s">
        <v>271</v>
      </c>
      <c r="B239" s="4" t="s">
        <v>272</v>
      </c>
    </row>
    <row r="240" spans="1:2" x14ac:dyDescent="0.25">
      <c r="A240" s="25" t="s">
        <v>94</v>
      </c>
      <c r="B240" s="4"/>
    </row>
    <row r="241" spans="1:2" ht="30" x14ac:dyDescent="0.25">
      <c r="A241" s="25" t="s">
        <v>95</v>
      </c>
      <c r="B241" s="4"/>
    </row>
    <row r="242" spans="1:2" ht="45" x14ac:dyDescent="0.25">
      <c r="A242" s="21" t="s">
        <v>270</v>
      </c>
      <c r="B242" s="4"/>
    </row>
    <row r="243" spans="1:2" ht="21" x14ac:dyDescent="0.25">
      <c r="A243" s="24" t="s">
        <v>96</v>
      </c>
      <c r="B243" s="4"/>
    </row>
    <row r="244" spans="1:2" ht="45" x14ac:dyDescent="0.25">
      <c r="A244" s="21" t="s">
        <v>273</v>
      </c>
      <c r="B244" s="4"/>
    </row>
    <row r="245" spans="1:2" x14ac:dyDescent="0.25">
      <c r="A245" s="25" t="s">
        <v>97</v>
      </c>
      <c r="B245" s="4"/>
    </row>
    <row r="246" spans="1:2" ht="45" x14ac:dyDescent="0.25">
      <c r="A246" s="25" t="s">
        <v>274</v>
      </c>
      <c r="B246" s="4"/>
    </row>
    <row r="247" spans="1:2" ht="90" x14ac:dyDescent="0.25">
      <c r="A247" s="25" t="s">
        <v>275</v>
      </c>
      <c r="B247" s="4"/>
    </row>
    <row r="248" spans="1:2" ht="60" x14ac:dyDescent="0.25">
      <c r="A248" s="21" t="s">
        <v>276</v>
      </c>
      <c r="B248" s="4"/>
    </row>
    <row r="249" spans="1:2" ht="30" x14ac:dyDescent="0.25">
      <c r="A249" s="21" t="s">
        <v>277</v>
      </c>
      <c r="B249" s="4"/>
    </row>
    <row r="250" spans="1:2" ht="105" x14ac:dyDescent="0.25">
      <c r="A250" s="21" t="s">
        <v>278</v>
      </c>
      <c r="B250" s="4" t="s">
        <v>330</v>
      </c>
    </row>
    <row r="251" spans="1:2" ht="30" x14ac:dyDescent="0.25">
      <c r="A251" s="21" t="s">
        <v>280</v>
      </c>
      <c r="B251" s="4"/>
    </row>
    <row r="252" spans="1:2" ht="21" x14ac:dyDescent="0.25">
      <c r="A252" s="24" t="s">
        <v>279</v>
      </c>
      <c r="B252" s="4"/>
    </row>
    <row r="253" spans="1:2" ht="60" x14ac:dyDescent="0.25">
      <c r="A253" s="21" t="s">
        <v>282</v>
      </c>
      <c r="B253" s="4" t="s">
        <v>281</v>
      </c>
    </row>
    <row r="254" spans="1:2" ht="45" x14ac:dyDescent="0.25">
      <c r="A254" s="21" t="s">
        <v>283</v>
      </c>
      <c r="B254" s="4"/>
    </row>
    <row r="255" spans="1:2" ht="90" x14ac:dyDescent="0.25">
      <c r="A255" s="21" t="s">
        <v>284</v>
      </c>
      <c r="B255" s="4" t="s">
        <v>331</v>
      </c>
    </row>
    <row r="256" spans="1:2" ht="75" x14ac:dyDescent="0.25">
      <c r="A256" s="21" t="s">
        <v>285</v>
      </c>
      <c r="B256" s="4"/>
    </row>
    <row r="257" spans="1:2" ht="21" x14ac:dyDescent="0.25">
      <c r="A257" s="24" t="s">
        <v>98</v>
      </c>
      <c r="B257" s="4"/>
    </row>
    <row r="258" spans="1:2" ht="30" x14ac:dyDescent="0.25">
      <c r="A258" s="21" t="s">
        <v>286</v>
      </c>
      <c r="B258" s="4"/>
    </row>
    <row r="259" spans="1:2" ht="75" x14ac:dyDescent="0.25">
      <c r="A259" s="21" t="s">
        <v>287</v>
      </c>
      <c r="B259" s="4" t="s">
        <v>290</v>
      </c>
    </row>
    <row r="260" spans="1:2" ht="75" x14ac:dyDescent="0.25">
      <c r="A260" s="21" t="s">
        <v>288</v>
      </c>
      <c r="B260" s="4" t="s">
        <v>289</v>
      </c>
    </row>
    <row r="261" spans="1:2" ht="75" x14ac:dyDescent="0.25">
      <c r="A261" s="21" t="s">
        <v>99</v>
      </c>
      <c r="B261" s="4"/>
    </row>
    <row r="262" spans="1:2" x14ac:dyDescent="0.25">
      <c r="A262" s="21" t="s">
        <v>100</v>
      </c>
      <c r="B262" s="4"/>
    </row>
    <row r="263" spans="1:2" ht="299.25" customHeight="1" x14ac:dyDescent="0.25">
      <c r="A263" s="21"/>
      <c r="B263" s="4" t="s">
        <v>332</v>
      </c>
    </row>
    <row r="264" spans="1:2" ht="30" x14ac:dyDescent="0.25">
      <c r="A264" s="21" t="s">
        <v>291</v>
      </c>
      <c r="B264" s="4" t="s">
        <v>332</v>
      </c>
    </row>
    <row r="265" spans="1:2" ht="60" x14ac:dyDescent="0.25">
      <c r="A265" s="21" t="s">
        <v>292</v>
      </c>
      <c r="B265" s="4"/>
    </row>
    <row r="266" spans="1:2" ht="30" x14ac:dyDescent="0.25">
      <c r="A266" s="21" t="s">
        <v>294</v>
      </c>
      <c r="B266" s="4"/>
    </row>
    <row r="267" spans="1:2" ht="21" x14ac:dyDescent="0.25">
      <c r="A267" s="24" t="s">
        <v>293</v>
      </c>
      <c r="B267" s="4"/>
    </row>
    <row r="268" spans="1:2" ht="30" x14ac:dyDescent="0.25">
      <c r="A268" s="21" t="s">
        <v>295</v>
      </c>
      <c r="B268" s="4"/>
    </row>
    <row r="269" spans="1:2" ht="60" x14ac:dyDescent="0.25">
      <c r="A269" s="21" t="s">
        <v>296</v>
      </c>
      <c r="B269" s="4"/>
    </row>
    <row r="270" spans="1:2" x14ac:dyDescent="0.25">
      <c r="A270" s="21" t="s">
        <v>132</v>
      </c>
      <c r="B270" s="4"/>
    </row>
    <row r="271" spans="1:2" ht="339.75" customHeight="1" x14ac:dyDescent="0.25">
      <c r="A271" s="21"/>
      <c r="B271" s="4"/>
    </row>
    <row r="272" spans="1:2" ht="21" x14ac:dyDescent="0.25">
      <c r="A272" s="24" t="s">
        <v>133</v>
      </c>
      <c r="B272" s="4"/>
    </row>
    <row r="273" spans="1:2" ht="45" x14ac:dyDescent="0.25">
      <c r="A273" s="21" t="s">
        <v>297</v>
      </c>
      <c r="B273" s="4"/>
    </row>
    <row r="274" spans="1:2" ht="30" x14ac:dyDescent="0.25">
      <c r="A274" s="21" t="s">
        <v>298</v>
      </c>
      <c r="B274" s="4"/>
    </row>
    <row r="275" spans="1:2" ht="45" x14ac:dyDescent="0.25">
      <c r="A275" s="21" t="s">
        <v>299</v>
      </c>
      <c r="B275" s="4"/>
    </row>
    <row r="276" spans="1:2" ht="30" x14ac:dyDescent="0.25">
      <c r="A276" s="21" t="s">
        <v>300</v>
      </c>
      <c r="B276" s="4"/>
    </row>
    <row r="277" spans="1:2" ht="45" x14ac:dyDescent="0.25">
      <c r="A277" s="21" t="s">
        <v>301</v>
      </c>
      <c r="B277" s="4" t="s">
        <v>333</v>
      </c>
    </row>
    <row r="278" spans="1:2" x14ac:dyDescent="0.25">
      <c r="A278" s="21" t="s">
        <v>101</v>
      </c>
      <c r="B278" s="4"/>
    </row>
    <row r="279" spans="1:2" ht="331.5" customHeight="1" x14ac:dyDescent="0.25">
      <c r="A279" s="21"/>
      <c r="B279" s="4"/>
    </row>
    <row r="280" spans="1:2" ht="45" x14ac:dyDescent="0.25">
      <c r="A280" s="21" t="s">
        <v>302</v>
      </c>
      <c r="B280" s="4"/>
    </row>
    <row r="281" spans="1:2" ht="75" x14ac:dyDescent="0.25">
      <c r="A281" s="21" t="s">
        <v>303</v>
      </c>
      <c r="B281" s="4"/>
    </row>
    <row r="282" spans="1:2" ht="30" x14ac:dyDescent="0.25">
      <c r="A282" s="21" t="s">
        <v>102</v>
      </c>
      <c r="B282" s="4"/>
    </row>
    <row r="283" spans="1:2" x14ac:dyDescent="0.25">
      <c r="A283" s="21" t="s">
        <v>103</v>
      </c>
      <c r="B283" s="4"/>
    </row>
    <row r="284" spans="1:2" ht="192" customHeight="1" x14ac:dyDescent="0.25">
      <c r="A284" s="21"/>
      <c r="B284" s="4" t="s">
        <v>304</v>
      </c>
    </row>
    <row r="285" spans="1:2" ht="75" x14ac:dyDescent="0.25">
      <c r="A285" s="21" t="s">
        <v>305</v>
      </c>
      <c r="B285" s="4"/>
    </row>
    <row r="286" spans="1:2" x14ac:dyDescent="0.25">
      <c r="A286" s="21" t="s">
        <v>104</v>
      </c>
      <c r="B286" s="4"/>
    </row>
    <row r="287" spans="1:2" ht="179.25" customHeight="1" x14ac:dyDescent="0.25">
      <c r="A287" s="21"/>
      <c r="B287" s="4"/>
    </row>
    <row r="288" spans="1:2" ht="21" x14ac:dyDescent="0.25">
      <c r="A288" s="24" t="s">
        <v>105</v>
      </c>
      <c r="B288" s="4"/>
    </row>
    <row r="289" spans="1:3" ht="75" x14ac:dyDescent="0.25">
      <c r="A289" s="21" t="s">
        <v>306</v>
      </c>
      <c r="B289" s="4"/>
    </row>
    <row r="290" spans="1:3" x14ac:dyDescent="0.25">
      <c r="A290" s="21" t="s">
        <v>106</v>
      </c>
      <c r="B290" s="4"/>
    </row>
    <row r="291" spans="1:3" ht="179.25" customHeight="1" x14ac:dyDescent="0.25">
      <c r="A291" s="21"/>
      <c r="B291" s="4" t="s">
        <v>334</v>
      </c>
    </row>
    <row r="292" spans="1:3" ht="30" x14ac:dyDescent="0.25">
      <c r="A292" s="21" t="s">
        <v>307</v>
      </c>
      <c r="B292" s="4"/>
    </row>
    <row r="293" spans="1:3" x14ac:dyDescent="0.25">
      <c r="A293" s="21" t="s">
        <v>107</v>
      </c>
      <c r="B293" s="4"/>
    </row>
    <row r="294" spans="1:3" ht="153" customHeight="1" x14ac:dyDescent="0.25">
      <c r="A294" s="21"/>
      <c r="B294" s="4" t="s">
        <v>335</v>
      </c>
      <c r="C294" s="1">
        <f>1.262/4.6</f>
        <v>0.27434782608695657</v>
      </c>
    </row>
    <row r="295" spans="1:3" ht="23.25" x14ac:dyDescent="0.25">
      <c r="A295" s="22" t="s">
        <v>108</v>
      </c>
      <c r="B295" s="4"/>
    </row>
    <row r="296" spans="1:3" ht="60" x14ac:dyDescent="0.25">
      <c r="A296" s="21" t="s">
        <v>109</v>
      </c>
      <c r="B296" s="4"/>
    </row>
    <row r="297" spans="1:3" ht="23.25" x14ac:dyDescent="0.25">
      <c r="A297" s="22" t="s">
        <v>110</v>
      </c>
      <c r="B297" s="4"/>
    </row>
    <row r="298" spans="1:3" ht="75" x14ac:dyDescent="0.25">
      <c r="A298" s="21" t="s">
        <v>308</v>
      </c>
      <c r="B298" s="4"/>
    </row>
    <row r="299" spans="1:3" ht="30" x14ac:dyDescent="0.25">
      <c r="A299" s="25" t="s">
        <v>309</v>
      </c>
      <c r="B299" s="4"/>
    </row>
    <row r="300" spans="1:3" ht="30" x14ac:dyDescent="0.25">
      <c r="A300" s="25" t="s">
        <v>310</v>
      </c>
      <c r="B300" s="4"/>
    </row>
    <row r="301" spans="1:3" ht="30" x14ac:dyDescent="0.25">
      <c r="A301" s="25" t="s">
        <v>311</v>
      </c>
      <c r="B301" s="4"/>
    </row>
    <row r="302" spans="1:3" x14ac:dyDescent="0.25">
      <c r="A302" s="21" t="s">
        <v>111</v>
      </c>
      <c r="B302" s="4"/>
    </row>
    <row r="303" spans="1:3" ht="207.75" customHeight="1" x14ac:dyDescent="0.25">
      <c r="A303" s="21"/>
      <c r="B303" s="4" t="s">
        <v>336</v>
      </c>
    </row>
    <row r="304" spans="1:3" ht="23.25" x14ac:dyDescent="0.25">
      <c r="A304" s="22" t="s">
        <v>112</v>
      </c>
      <c r="B304" s="4"/>
    </row>
    <row r="305" spans="1:2" ht="60" x14ac:dyDescent="0.25">
      <c r="A305" s="21" t="s">
        <v>312</v>
      </c>
      <c r="B305" s="4"/>
    </row>
    <row r="306" spans="1:2" ht="45" x14ac:dyDescent="0.25">
      <c r="A306" s="21" t="s">
        <v>313</v>
      </c>
      <c r="B306" s="4"/>
    </row>
    <row r="307" spans="1:2" ht="45" x14ac:dyDescent="0.25">
      <c r="A307" s="21" t="s">
        <v>314</v>
      </c>
      <c r="B307" s="4" t="s">
        <v>336</v>
      </c>
    </row>
    <row r="308" spans="1:2" x14ac:dyDescent="0.25">
      <c r="A308" s="21" t="s">
        <v>113</v>
      </c>
      <c r="B308" s="4"/>
    </row>
    <row r="309" spans="1:2" x14ac:dyDescent="0.25">
      <c r="A309" s="21" t="s">
        <v>114</v>
      </c>
      <c r="B309" s="4"/>
    </row>
    <row r="310" spans="1:2" x14ac:dyDescent="0.25">
      <c r="A310" s="21" t="s">
        <v>115</v>
      </c>
      <c r="B310" s="4"/>
    </row>
    <row r="311" spans="1:2" x14ac:dyDescent="0.25">
      <c r="A311" s="21" t="s">
        <v>116</v>
      </c>
      <c r="B311" s="4"/>
    </row>
    <row r="312" spans="1:2" x14ac:dyDescent="0.25">
      <c r="A312" s="21" t="s">
        <v>117</v>
      </c>
      <c r="B312" s="4"/>
    </row>
    <row r="313" spans="1:2" x14ac:dyDescent="0.25">
      <c r="A313" s="21" t="s">
        <v>118</v>
      </c>
      <c r="B313" s="4"/>
    </row>
    <row r="314" spans="1:2" ht="18.75" customHeight="1" x14ac:dyDescent="0.25">
      <c r="A314" s="21" t="s">
        <v>119</v>
      </c>
      <c r="B314" s="4"/>
    </row>
    <row r="315" spans="1:2" ht="30" x14ac:dyDescent="0.25">
      <c r="A315" s="21" t="s">
        <v>120</v>
      </c>
      <c r="B315" s="4"/>
    </row>
    <row r="316" spans="1:2" x14ac:dyDescent="0.25">
      <c r="A316" s="21" t="s">
        <v>121</v>
      </c>
      <c r="B316" s="4"/>
    </row>
    <row r="317" spans="1:2" x14ac:dyDescent="0.25">
      <c r="A317" s="21" t="s">
        <v>122</v>
      </c>
      <c r="B317" s="4"/>
    </row>
  </sheetData>
  <mergeCells count="7">
    <mergeCell ref="A7:B7"/>
    <mergeCell ref="A1:B1"/>
    <mergeCell ref="A2:B2"/>
    <mergeCell ref="A3:B3"/>
    <mergeCell ref="A4:B4"/>
    <mergeCell ref="A5:B5"/>
    <mergeCell ref="A6:B6"/>
  </mergeCells>
  <pageMargins left="0.511811024" right="0.511811024" top="0.78740157499999996" bottom="0.78740157499999996" header="0.31496062000000002" footer="0.31496062000000002"/>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Vidinich</dc:creator>
  <cp:lastModifiedBy>Ricardo Vidinich</cp:lastModifiedBy>
  <dcterms:created xsi:type="dcterms:W3CDTF">2023-11-17T10:24:29Z</dcterms:created>
  <dcterms:modified xsi:type="dcterms:W3CDTF">2024-01-15T11:30:39Z</dcterms:modified>
</cp:coreProperties>
</file>